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89_2020\CURSOS\Intoxicaciones\"/>
    </mc:Choice>
  </mc:AlternateContent>
  <xr:revisionPtr revIDLastSave="0" documentId="13_ncr:1_{ACB43D43-3924-40A9-9199-B89D82613693}" xr6:coauthVersionLast="47" xr6:coauthVersionMax="47" xr10:uidLastSave="{00000000-0000-0000-0000-000000000000}"/>
  <bookViews>
    <workbookView xWindow="-120" yWindow="-120" windowWidth="21840" windowHeight="13290" activeTab="4" xr2:uid="{51B39F8A-7E70-40CA-83B6-2B1C10E4AF19}"/>
  </bookViews>
  <sheets>
    <sheet name="Grupo 1" sheetId="4" r:id="rId1"/>
    <sheet name="Grupo 2" sheetId="2" r:id="rId2"/>
    <sheet name="Grupo 3" sheetId="5" r:id="rId3"/>
    <sheet name="Grupo 4" sheetId="6" r:id="rId4"/>
    <sheet name="Grupo 5" sheetId="7" r:id="rId5"/>
    <sheet name="Grupo 6" sheetId="3" r:id="rId6"/>
    <sheet name="Grupo 7" sheetId="8" r:id="rId7"/>
    <sheet name="Grupo 8" sheetId="1" r:id="rId8"/>
  </sheets>
  <definedNames>
    <definedName name="_xlnm._FilterDatabase" localSheetId="3" hidden="1">'Grupo 4'!$A$2:$H$2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" l="1"/>
  <c r="H4" i="4" s="1"/>
  <c r="G7" i="4"/>
  <c r="H7" i="4" s="1"/>
  <c r="G9" i="4"/>
  <c r="H9" i="4" s="1"/>
  <c r="G12" i="4"/>
  <c r="H12" i="4" s="1"/>
  <c r="G15" i="4"/>
  <c r="H15" i="4" s="1"/>
  <c r="G17" i="4"/>
  <c r="H17" i="4" s="1"/>
  <c r="G20" i="4"/>
  <c r="H20" i="4" s="1"/>
  <c r="H17" i="6"/>
  <c r="B21" i="6"/>
  <c r="C21" i="6"/>
  <c r="D21" i="6"/>
  <c r="E21" i="6"/>
  <c r="F21" i="6"/>
  <c r="G3" i="6"/>
  <c r="H3" i="6" s="1"/>
  <c r="G5" i="6"/>
  <c r="H5" i="6" s="1"/>
  <c r="G7" i="6"/>
  <c r="H7" i="6" s="1"/>
  <c r="G8" i="6"/>
  <c r="H8" i="6" s="1"/>
  <c r="G9" i="6"/>
  <c r="H9" i="6" s="1"/>
  <c r="G14" i="6"/>
  <c r="H14" i="6" s="1"/>
  <c r="G11" i="6"/>
  <c r="H11" i="6" s="1"/>
  <c r="G12" i="6"/>
  <c r="H12" i="6" s="1"/>
  <c r="G13" i="6"/>
  <c r="H13" i="6" s="1"/>
  <c r="G15" i="6"/>
  <c r="H15" i="6" s="1"/>
  <c r="G16" i="6"/>
  <c r="H16" i="6" s="1"/>
  <c r="G4" i="6"/>
  <c r="H4" i="6" s="1"/>
  <c r="G17" i="6"/>
  <c r="G18" i="6"/>
  <c r="H18" i="6" s="1"/>
  <c r="G19" i="6"/>
  <c r="H19" i="6" s="1"/>
  <c r="G6" i="6"/>
  <c r="H6" i="6" s="1"/>
  <c r="G10" i="6"/>
  <c r="H10" i="6" s="1"/>
  <c r="G20" i="6"/>
  <c r="H20" i="6" s="1"/>
  <c r="H14" i="8"/>
  <c r="H15" i="8"/>
  <c r="H19" i="8"/>
  <c r="H22" i="8"/>
  <c r="B23" i="8"/>
  <c r="C23" i="8"/>
  <c r="D23" i="8"/>
  <c r="E23" i="8"/>
  <c r="F23" i="8"/>
  <c r="G3" i="8"/>
  <c r="H3" i="8" s="1"/>
  <c r="G4" i="8"/>
  <c r="H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G15" i="8"/>
  <c r="G16" i="8"/>
  <c r="H16" i="8" s="1"/>
  <c r="G17" i="8"/>
  <c r="H17" i="8" s="1"/>
  <c r="G18" i="8"/>
  <c r="H18" i="8" s="1"/>
  <c r="G19" i="8"/>
  <c r="G20" i="8"/>
  <c r="H20" i="8" s="1"/>
  <c r="G21" i="8"/>
  <c r="H21" i="8" s="1"/>
  <c r="G22" i="8"/>
  <c r="H9" i="5"/>
  <c r="H10" i="5"/>
  <c r="H11" i="5"/>
  <c r="H3" i="5"/>
  <c r="B14" i="5"/>
  <c r="C14" i="5"/>
  <c r="D14" i="5"/>
  <c r="E14" i="5"/>
  <c r="F14" i="5"/>
  <c r="G3" i="5"/>
  <c r="G4" i="5"/>
  <c r="H4" i="5" s="1"/>
  <c r="G5" i="5"/>
  <c r="H5" i="5" s="1"/>
  <c r="G6" i="5"/>
  <c r="H6" i="5" s="1"/>
  <c r="G7" i="5"/>
  <c r="H7" i="5" s="1"/>
  <c r="G8" i="5"/>
  <c r="H8" i="5" s="1"/>
  <c r="G9" i="5"/>
  <c r="G10" i="5"/>
  <c r="G11" i="5"/>
  <c r="G12" i="5"/>
  <c r="H12" i="5" s="1"/>
  <c r="G13" i="5"/>
  <c r="H13" i="5" s="1"/>
  <c r="H15" i="1"/>
  <c r="H19" i="1"/>
  <c r="B23" i="1"/>
  <c r="C23" i="1"/>
  <c r="D23" i="1"/>
  <c r="E23" i="1"/>
  <c r="F23" i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G16" i="1"/>
  <c r="H16" i="1" s="1"/>
  <c r="G17" i="1"/>
  <c r="H17" i="1" s="1"/>
  <c r="G18" i="1"/>
  <c r="H18" i="1" s="1"/>
  <c r="G19" i="1"/>
  <c r="G20" i="1"/>
  <c r="H20" i="1" s="1"/>
  <c r="G21" i="1"/>
  <c r="H21" i="1" s="1"/>
  <c r="G22" i="1"/>
  <c r="H22" i="1" s="1"/>
  <c r="H9" i="3"/>
  <c r="H10" i="3"/>
  <c r="H11" i="3"/>
  <c r="H17" i="3"/>
  <c r="H18" i="3"/>
  <c r="H19" i="3"/>
  <c r="H3" i="3"/>
  <c r="B23" i="3"/>
  <c r="C23" i="3"/>
  <c r="D23" i="3"/>
  <c r="E23" i="3"/>
  <c r="F23" i="3"/>
  <c r="G3" i="3"/>
  <c r="G4" i="3"/>
  <c r="H4" i="3" s="1"/>
  <c r="G5" i="3"/>
  <c r="H5" i="3" s="1"/>
  <c r="G6" i="3"/>
  <c r="H6" i="3" s="1"/>
  <c r="G7" i="3"/>
  <c r="H7" i="3" s="1"/>
  <c r="G8" i="3"/>
  <c r="H8" i="3" s="1"/>
  <c r="G9" i="3"/>
  <c r="G10" i="3"/>
  <c r="G11" i="3"/>
  <c r="G12" i="3"/>
  <c r="H12" i="3" s="1"/>
  <c r="G13" i="3"/>
  <c r="H13" i="3" s="1"/>
  <c r="G14" i="3"/>
  <c r="H14" i="3" s="1"/>
  <c r="G15" i="3"/>
  <c r="H15" i="3" s="1"/>
  <c r="G16" i="3"/>
  <c r="H16" i="3" s="1"/>
  <c r="G17" i="3"/>
  <c r="G18" i="3"/>
  <c r="G19" i="3"/>
  <c r="G20" i="3"/>
  <c r="H20" i="3" s="1"/>
  <c r="G21" i="3"/>
  <c r="H21" i="3" s="1"/>
  <c r="G22" i="3"/>
  <c r="H22" i="3" s="1"/>
  <c r="H14" i="7"/>
  <c r="B23" i="7"/>
  <c r="C23" i="7"/>
  <c r="D23" i="7"/>
  <c r="E23" i="7"/>
  <c r="F23" i="7"/>
  <c r="G3" i="7"/>
  <c r="H3" i="7" s="1"/>
  <c r="G4" i="7"/>
  <c r="H4" i="7" s="1"/>
  <c r="G22" i="7"/>
  <c r="H22" i="7" s="1"/>
  <c r="G5" i="7"/>
  <c r="H5" i="7" s="1"/>
  <c r="G6" i="7"/>
  <c r="H6" i="7" s="1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B23" i="2"/>
  <c r="C23" i="2"/>
  <c r="D23" i="2"/>
  <c r="E23" i="2"/>
  <c r="F23" i="2"/>
  <c r="G3" i="2"/>
  <c r="H3" i="2" s="1"/>
  <c r="G22" i="2"/>
  <c r="H22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H13" i="4"/>
  <c r="B23" i="4"/>
  <c r="C23" i="4"/>
  <c r="D23" i="4"/>
  <c r="E23" i="4"/>
  <c r="F23" i="4"/>
  <c r="G3" i="4"/>
  <c r="H3" i="4" s="1"/>
  <c r="G5" i="4"/>
  <c r="H5" i="4" s="1"/>
  <c r="G6" i="4"/>
  <c r="H6" i="4" s="1"/>
  <c r="G8" i="4"/>
  <c r="H8" i="4" s="1"/>
  <c r="G10" i="4"/>
  <c r="H10" i="4" s="1"/>
  <c r="G11" i="4"/>
  <c r="H11" i="4" s="1"/>
  <c r="G13" i="4"/>
  <c r="G14" i="4"/>
  <c r="H14" i="4" s="1"/>
  <c r="G16" i="4"/>
  <c r="H16" i="4" s="1"/>
  <c r="G18" i="4"/>
  <c r="H18" i="4" s="1"/>
  <c r="G19" i="4"/>
  <c r="H19" i="4" s="1"/>
  <c r="G21" i="4"/>
  <c r="H21" i="4" s="1"/>
  <c r="G22" i="4"/>
  <c r="H22" i="4" s="1"/>
  <c r="G23" i="4" l="1"/>
  <c r="H23" i="4" s="1"/>
  <c r="G23" i="3"/>
  <c r="H23" i="3" s="1"/>
  <c r="G14" i="5"/>
  <c r="H14" i="5" s="1"/>
  <c r="G21" i="6"/>
  <c r="H21" i="6" s="1"/>
  <c r="G23" i="8"/>
  <c r="H23" i="8" s="1"/>
  <c r="G23" i="1"/>
  <c r="H23" i="1" s="1"/>
  <c r="G23" i="7"/>
  <c r="H23" i="7" s="1"/>
  <c r="G23" i="2"/>
  <c r="H23" i="2" s="1"/>
</calcChain>
</file>

<file path=xl/sharedStrings.xml><?xml version="1.0" encoding="utf-8"?>
<sst xmlns="http://schemas.openxmlformats.org/spreadsheetml/2006/main" count="189" uniqueCount="155">
  <si>
    <t>MARIHUANA</t>
  </si>
  <si>
    <t>COCAINA</t>
  </si>
  <si>
    <t>DESCONOCIDA</t>
  </si>
  <si>
    <t>AGUARDIENTE</t>
  </si>
  <si>
    <t>ESCOPOLAMINA</t>
  </si>
  <si>
    <t>BASUCO</t>
  </si>
  <si>
    <t>ALCOHOL ETILICO</t>
  </si>
  <si>
    <t>MEZCLA MULTIPLE SPA</t>
  </si>
  <si>
    <t>RON</t>
  </si>
  <si>
    <t>PERICO</t>
  </si>
  <si>
    <t>CERVEZA</t>
  </si>
  <si>
    <t>ANFETAMINAS Y DERIVADOS</t>
  </si>
  <si>
    <t>CRIPY</t>
  </si>
  <si>
    <t>HEROINA</t>
  </si>
  <si>
    <t>WHISKY</t>
  </si>
  <si>
    <t>LSD (TRIP - DIETILAMINA DEL ACIDO LISERGICO)</t>
  </si>
  <si>
    <t>BOXER Y PEGANTE</t>
  </si>
  <si>
    <t>POPPER</t>
  </si>
  <si>
    <t>GUARO</t>
  </si>
  <si>
    <t>OTRAS</t>
  </si>
  <si>
    <t>Total</t>
  </si>
  <si>
    <t>LORSBAN</t>
  </si>
  <si>
    <t>DESCONOCIDO</t>
  </si>
  <si>
    <t>RODENTICIDA</t>
  </si>
  <si>
    <t>PARAQUAT</t>
  </si>
  <si>
    <t>GLIFOSATO</t>
  </si>
  <si>
    <t>CAMPEON</t>
  </si>
  <si>
    <t>INSECTICIDA</t>
  </si>
  <si>
    <t>SICARIO</t>
  </si>
  <si>
    <t>GUAYAQUIL</t>
  </si>
  <si>
    <t>CIPERMETRINA</t>
  </si>
  <si>
    <t>ORGANOFOSFORADO</t>
  </si>
  <si>
    <t>BAYGON</t>
  </si>
  <si>
    <t>AMITRAZ</t>
  </si>
  <si>
    <t>2 EN 1 MATA VOLADORES Y RASTREROS</t>
  </si>
  <si>
    <t>Grupo 6 - Otras Sustancias Químicas</t>
  </si>
  <si>
    <t>Nombre del Producto</t>
  </si>
  <si>
    <t>HIPOCLORITO DE SODIO</t>
  </si>
  <si>
    <t>AGROQUIMICOS</t>
  </si>
  <si>
    <t>ALCALIS/CAUSTICOS</t>
  </si>
  <si>
    <t>PLANTAS/SEMILLAS/HONGOS</t>
  </si>
  <si>
    <t>CREOLINA</t>
  </si>
  <si>
    <t>DESENGRASANTE</t>
  </si>
  <si>
    <t>LOCION/PERFUME</t>
  </si>
  <si>
    <t>MEZCLA VARIAS SUSTANCIAS</t>
  </si>
  <si>
    <t>Grupo 8 - Plaguicidas</t>
  </si>
  <si>
    <t>ACETAMINOFEN</t>
  </si>
  <si>
    <t>AMITRIPTILINA</t>
  </si>
  <si>
    <t>CLONAZEPAM/RIVOTRIL</t>
  </si>
  <si>
    <t>CARBAMAZEPINA</t>
  </si>
  <si>
    <t>TRAMADOL</t>
  </si>
  <si>
    <t>SERTRALINA</t>
  </si>
  <si>
    <t>FLUOXETINA</t>
  </si>
  <si>
    <t>IBUPROFENO</t>
  </si>
  <si>
    <t>TRAZODONA</t>
  </si>
  <si>
    <t>NAPROXENO</t>
  </si>
  <si>
    <t>ACIDO VALPROICO/VALCOTE</t>
  </si>
  <si>
    <t>CLOZAPINA</t>
  </si>
  <si>
    <t>LOSARTAN</t>
  </si>
  <si>
    <t>QUETIAPINA</t>
  </si>
  <si>
    <t>AMOXICILINA</t>
  </si>
  <si>
    <t>ZOPICLONA</t>
  </si>
  <si>
    <t>METOCARBAMOL</t>
  </si>
  <si>
    <t>LEVOMEPROMAZINA</t>
  </si>
  <si>
    <t>OTROS</t>
  </si>
  <si>
    <t>Grupo 1 - Medicamentos</t>
  </si>
  <si>
    <t xml:space="preserve"> Total General</t>
  </si>
  <si>
    <t>Total General</t>
  </si>
  <si>
    <t>ALCOHOL  INDUSTRIAL</t>
  </si>
  <si>
    <t>METANOL</t>
  </si>
  <si>
    <t>ALCOHOL DE COCINA</t>
  </si>
  <si>
    <t>CHAMBER (CHAMBER + CHAMBERLAIN)</t>
  </si>
  <si>
    <t>ALCOHOL DE MADERA</t>
  </si>
  <si>
    <t>BICHE</t>
  </si>
  <si>
    <t>NO ESPECIFICADO (EN BLANCO)</t>
  </si>
  <si>
    <t>PIPO</t>
  </si>
  <si>
    <t>Grupo 3 - Metanol</t>
  </si>
  <si>
    <t>MERCURIO</t>
  </si>
  <si>
    <t>PLOMO</t>
  </si>
  <si>
    <t>MERCURIO ORGANICO</t>
  </si>
  <si>
    <t>COBRE</t>
  </si>
  <si>
    <t>MEZCLAS DE METALES</t>
  </si>
  <si>
    <t>ALUMINIO</t>
  </si>
  <si>
    <t>HIERRO</t>
  </si>
  <si>
    <t>ARSENICO</t>
  </si>
  <si>
    <t>NO METALES</t>
  </si>
  <si>
    <t>CROMO</t>
  </si>
  <si>
    <t>ESTAÑO</t>
  </si>
  <si>
    <t>NIQUEL</t>
  </si>
  <si>
    <t>COBALTO</t>
  </si>
  <si>
    <t>ORO</t>
  </si>
  <si>
    <t>Grupo 4 - Metales</t>
  </si>
  <si>
    <t>VARSOL</t>
  </si>
  <si>
    <t>THINNER</t>
  </si>
  <si>
    <t>ACPM</t>
  </si>
  <si>
    <t>DISOLVENTES VARIOS</t>
  </si>
  <si>
    <t>ACETONA-CETONA</t>
  </si>
  <si>
    <t>NO SOLVENTES</t>
  </si>
  <si>
    <t>HIDROCARBUROS</t>
  </si>
  <si>
    <t>PETROLEO Y DERIVADOS NO ESPECIFICADOS</t>
  </si>
  <si>
    <t>SOLVENTE PVC</t>
  </si>
  <si>
    <t>OTRAS MEZCLAS</t>
  </si>
  <si>
    <t>KEROSENO</t>
  </si>
  <si>
    <t>ISOPROPANOL ALCOHOL ISOPROPÍLICO</t>
  </si>
  <si>
    <t>TOLUENO</t>
  </si>
  <si>
    <t>TRICLOROETILENO</t>
  </si>
  <si>
    <t>CLOROFORMO</t>
  </si>
  <si>
    <t>ALCOHOL BENCILICO</t>
  </si>
  <si>
    <t>TREMENTINA</t>
  </si>
  <si>
    <t>CLORURO DE METILENO</t>
  </si>
  <si>
    <t xml:space="preserve">OTRAS </t>
  </si>
  <si>
    <t>Grupo 5 - Solventes</t>
  </si>
  <si>
    <t>AMONIACO</t>
  </si>
  <si>
    <t>GASES DE MINAS</t>
  </si>
  <si>
    <t>HUMO INCENDIO</t>
  </si>
  <si>
    <t>GAS INDUSTRIAL</t>
  </si>
  <si>
    <t>Grupo 7 - Gases</t>
  </si>
  <si>
    <t>NEGUVON</t>
  </si>
  <si>
    <t>CARBOFURAN</t>
  </si>
  <si>
    <t>FLUOROACETATO DE SODIO</t>
  </si>
  <si>
    <t>PROPOXUR-CIPERMETRINA</t>
  </si>
  <si>
    <t>RAFAGA</t>
  </si>
  <si>
    <t>Grupo 2 - Plaguicidas</t>
  </si>
  <si>
    <t>ACIDOS/CORROSIVOS</t>
  </si>
  <si>
    <t>PRODUCTOS DE LIMPIEZA</t>
  </si>
  <si>
    <t>ACEITES</t>
  </si>
  <si>
    <t>HIPOCLORITO + ACIDO MURIATICO</t>
  </si>
  <si>
    <t>FORMOL/FORMALDEHIDO</t>
  </si>
  <si>
    <t>DESINFECTANTE</t>
  </si>
  <si>
    <t>PRODUCTOS COSMETICOS</t>
  </si>
  <si>
    <t>PEGANTE/ADHESIVO</t>
  </si>
  <si>
    <t>ESMALTE/REMOVEDOR UÑAS</t>
  </si>
  <si>
    <t>AMONIO</t>
  </si>
  <si>
    <t xml:space="preserve">Total </t>
  </si>
  <si>
    <t>% General</t>
  </si>
  <si>
    <t>ALCOHOL INDUSTRIAL  + REFRESCO O GASEOSA</t>
  </si>
  <si>
    <t>ALCOHOL DE REVERBERO</t>
  </si>
  <si>
    <t>LICOR ADULTERADO CON METANOL</t>
  </si>
  <si>
    <t>HUMOS Y VAPORES</t>
  </si>
  <si>
    <t>GAS DE PLANTA ELECTRICA</t>
  </si>
  <si>
    <t>GAS LACRIMOGENO</t>
  </si>
  <si>
    <t>OXIGENO</t>
  </si>
  <si>
    <t>MONOXIDO DE CARBONO</t>
  </si>
  <si>
    <t xml:space="preserve">MEZCLAS </t>
  </si>
  <si>
    <t>GAS DE EXTINTOR</t>
  </si>
  <si>
    <t>GAS NATURAL DOMICILIARIO/PROPANO</t>
  </si>
  <si>
    <t>ACETILENO</t>
  </si>
  <si>
    <t>AZUFRE</t>
  </si>
  <si>
    <t>GUANIDINA CARBONATO/BENZOATO DE SODIO</t>
  </si>
  <si>
    <t>POLIOL</t>
  </si>
  <si>
    <t>FOSFINA</t>
  </si>
  <si>
    <t>MONOXIDO DE NITROGENO</t>
  </si>
  <si>
    <t>MERCURIO ELEMENTAL</t>
  </si>
  <si>
    <t>MERCURIO INORGANICO</t>
  </si>
  <si>
    <t>PILAS/BATERIAS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</si>
</sst>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C3F9-0459-4551-81C1-87CFBAB425DE}">
  <dimension ref="A1:I24"/>
  <sheetViews>
    <sheetView zoomScale="80" zoomScaleNormal="80" workbookViewId="0">
      <selection activeCell="K12" sqref="K12"/>
    </sheetView>
  </sheetViews>
  <sheetFormatPr baseColWidth="10" defaultRowHeight="15" x14ac:dyDescent="0.25"/>
  <cols>
    <col min="1" max="1" width="29.85546875" customWidth="1"/>
    <col min="2" max="6" width="8.42578125" style="1" customWidth="1"/>
    <col min="7" max="7" width="13.7109375" style="1" bestFit="1" customWidth="1"/>
    <col min="8" max="8" width="10.28515625" style="1" bestFit="1" customWidth="1"/>
  </cols>
  <sheetData>
    <row r="1" spans="1:8" x14ac:dyDescent="0.25">
      <c r="A1" s="30" t="s">
        <v>65</v>
      </c>
      <c r="B1" s="30"/>
      <c r="C1" s="30"/>
      <c r="D1" s="30"/>
      <c r="E1" s="30"/>
      <c r="F1" s="30"/>
      <c r="G1" s="30"/>
      <c r="H1" s="30"/>
    </row>
    <row r="2" spans="1:8" s="2" customFormat="1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0" t="s">
        <v>134</v>
      </c>
    </row>
    <row r="3" spans="1:8" x14ac:dyDescent="0.25">
      <c r="A3" s="5" t="s">
        <v>22</v>
      </c>
      <c r="B3" s="17">
        <v>557</v>
      </c>
      <c r="C3" s="17">
        <v>589</v>
      </c>
      <c r="D3" s="17">
        <v>3671</v>
      </c>
      <c r="E3" s="17">
        <v>874</v>
      </c>
      <c r="F3" s="17">
        <v>682</v>
      </c>
      <c r="G3" s="17">
        <f t="shared" ref="G3:G23" si="0">SUM(B3:F3)</f>
        <v>6373</v>
      </c>
      <c r="H3" s="6">
        <f>G3*100/69879</f>
        <v>9.1200503727872473</v>
      </c>
    </row>
    <row r="4" spans="1:8" x14ac:dyDescent="0.25">
      <c r="A4" s="8" t="s">
        <v>46</v>
      </c>
      <c r="B4" s="18">
        <v>981</v>
      </c>
      <c r="C4" s="18">
        <v>1226</v>
      </c>
      <c r="D4" s="18">
        <v>1221</v>
      </c>
      <c r="E4" s="18">
        <v>1590</v>
      </c>
      <c r="F4" s="18">
        <v>1336</v>
      </c>
      <c r="G4" s="18">
        <f t="shared" si="0"/>
        <v>6354</v>
      </c>
      <c r="H4" s="9">
        <f t="shared" ref="H4:H23" si="1">G4*100/69879</f>
        <v>9.092860516034861</v>
      </c>
    </row>
    <row r="5" spans="1:8" x14ac:dyDescent="0.25">
      <c r="A5" s="8" t="s">
        <v>47</v>
      </c>
      <c r="B5" s="18">
        <v>702</v>
      </c>
      <c r="C5" s="18">
        <v>905</v>
      </c>
      <c r="D5" s="18">
        <v>729</v>
      </c>
      <c r="E5" s="18">
        <v>918</v>
      </c>
      <c r="F5" s="18">
        <v>757</v>
      </c>
      <c r="G5" s="18">
        <f t="shared" si="0"/>
        <v>4011</v>
      </c>
      <c r="H5" s="9">
        <f t="shared" si="1"/>
        <v>5.7399218649379646</v>
      </c>
    </row>
    <row r="6" spans="1:8" x14ac:dyDescent="0.25">
      <c r="A6" s="8" t="s">
        <v>48</v>
      </c>
      <c r="B6" s="18">
        <v>486</v>
      </c>
      <c r="C6" s="18">
        <v>621</v>
      </c>
      <c r="D6" s="18">
        <v>684</v>
      </c>
      <c r="E6" s="18">
        <v>927</v>
      </c>
      <c r="F6" s="18">
        <v>753</v>
      </c>
      <c r="G6" s="18">
        <f t="shared" si="0"/>
        <v>3471</v>
      </c>
      <c r="H6" s="9">
        <f t="shared" si="1"/>
        <v>4.9671575151333016</v>
      </c>
    </row>
    <row r="7" spans="1:8" x14ac:dyDescent="0.25">
      <c r="A7" s="5" t="s">
        <v>49</v>
      </c>
      <c r="B7" s="17">
        <v>314</v>
      </c>
      <c r="C7" s="17">
        <v>349</v>
      </c>
      <c r="D7" s="17">
        <v>342</v>
      </c>
      <c r="E7" s="17">
        <v>438</v>
      </c>
      <c r="F7" s="17">
        <v>345</v>
      </c>
      <c r="G7" s="17">
        <f t="shared" si="0"/>
        <v>1788</v>
      </c>
      <c r="H7" s="6">
        <f t="shared" si="1"/>
        <v>2.5587086249087707</v>
      </c>
    </row>
    <row r="8" spans="1:8" x14ac:dyDescent="0.25">
      <c r="A8" s="5" t="s">
        <v>50</v>
      </c>
      <c r="B8" s="17">
        <v>220</v>
      </c>
      <c r="C8" s="17">
        <v>253</v>
      </c>
      <c r="D8" s="17">
        <v>281</v>
      </c>
      <c r="E8" s="17">
        <v>372</v>
      </c>
      <c r="F8" s="17">
        <v>496</v>
      </c>
      <c r="G8" s="17">
        <f t="shared" si="0"/>
        <v>1622</v>
      </c>
      <c r="H8" s="6">
        <f t="shared" si="1"/>
        <v>2.3211551395984489</v>
      </c>
    </row>
    <row r="9" spans="1:8" x14ac:dyDescent="0.25">
      <c r="A9" s="5" t="s">
        <v>51</v>
      </c>
      <c r="B9" s="17">
        <v>132</v>
      </c>
      <c r="C9" s="17">
        <v>238</v>
      </c>
      <c r="D9" s="17">
        <v>269</v>
      </c>
      <c r="E9" s="17">
        <v>438</v>
      </c>
      <c r="F9" s="17">
        <v>379</v>
      </c>
      <c r="G9" s="17">
        <f t="shared" si="0"/>
        <v>1456</v>
      </c>
      <c r="H9" s="6">
        <f t="shared" si="1"/>
        <v>2.0836016542881266</v>
      </c>
    </row>
    <row r="10" spans="1:8" x14ac:dyDescent="0.25">
      <c r="A10" s="5" t="s">
        <v>52</v>
      </c>
      <c r="B10" s="17">
        <v>227</v>
      </c>
      <c r="C10" s="17">
        <v>262</v>
      </c>
      <c r="D10" s="17">
        <v>265</v>
      </c>
      <c r="E10" s="17">
        <v>374</v>
      </c>
      <c r="F10" s="17">
        <v>309</v>
      </c>
      <c r="G10" s="17">
        <f t="shared" si="0"/>
        <v>1437</v>
      </c>
      <c r="H10" s="6">
        <f t="shared" si="1"/>
        <v>2.0564117975357403</v>
      </c>
    </row>
    <row r="11" spans="1:8" x14ac:dyDescent="0.25">
      <c r="A11" s="5" t="s">
        <v>53</v>
      </c>
      <c r="B11" s="17">
        <v>196</v>
      </c>
      <c r="C11" s="17">
        <v>267</v>
      </c>
      <c r="D11" s="17">
        <v>208</v>
      </c>
      <c r="E11" s="17">
        <v>323</v>
      </c>
      <c r="F11" s="17">
        <v>288</v>
      </c>
      <c r="G11" s="17">
        <f t="shared" si="0"/>
        <v>1282</v>
      </c>
      <c r="H11" s="6">
        <f t="shared" si="1"/>
        <v>1.8345998082399577</v>
      </c>
    </row>
    <row r="12" spans="1:8" x14ac:dyDescent="0.25">
      <c r="A12" s="5" t="s">
        <v>54</v>
      </c>
      <c r="B12" s="17">
        <v>153</v>
      </c>
      <c r="C12" s="17">
        <v>233</v>
      </c>
      <c r="D12" s="17">
        <v>209</v>
      </c>
      <c r="E12" s="17">
        <v>300</v>
      </c>
      <c r="F12" s="17">
        <v>279</v>
      </c>
      <c r="G12" s="17">
        <f t="shared" si="0"/>
        <v>1174</v>
      </c>
      <c r="H12" s="6">
        <f t="shared" si="1"/>
        <v>1.6800469382790251</v>
      </c>
    </row>
    <row r="13" spans="1:8" x14ac:dyDescent="0.25">
      <c r="A13" s="5" t="s">
        <v>55</v>
      </c>
      <c r="B13" s="17">
        <v>204</v>
      </c>
      <c r="C13" s="17">
        <v>234</v>
      </c>
      <c r="D13" s="17">
        <v>195</v>
      </c>
      <c r="E13" s="17">
        <v>312</v>
      </c>
      <c r="F13" s="17">
        <v>228</v>
      </c>
      <c r="G13" s="17">
        <f t="shared" si="0"/>
        <v>1173</v>
      </c>
      <c r="H13" s="6">
        <f t="shared" si="1"/>
        <v>1.6786158931867943</v>
      </c>
    </row>
    <row r="14" spans="1:8" x14ac:dyDescent="0.25">
      <c r="A14" s="5" t="s">
        <v>56</v>
      </c>
      <c r="B14" s="17">
        <v>166</v>
      </c>
      <c r="C14" s="17">
        <v>201</v>
      </c>
      <c r="D14" s="17">
        <v>168</v>
      </c>
      <c r="E14" s="17">
        <v>246</v>
      </c>
      <c r="F14" s="17">
        <v>189</v>
      </c>
      <c r="G14" s="17">
        <f t="shared" si="0"/>
        <v>970</v>
      </c>
      <c r="H14" s="6">
        <f t="shared" si="1"/>
        <v>1.3881137394639305</v>
      </c>
    </row>
    <row r="15" spans="1:8" x14ac:dyDescent="0.25">
      <c r="A15" s="5" t="s">
        <v>57</v>
      </c>
      <c r="B15" s="17">
        <v>153</v>
      </c>
      <c r="C15" s="17">
        <v>171</v>
      </c>
      <c r="D15" s="17">
        <v>195</v>
      </c>
      <c r="E15" s="17">
        <v>236</v>
      </c>
      <c r="F15" s="17">
        <v>184</v>
      </c>
      <c r="G15" s="17">
        <f t="shared" si="0"/>
        <v>939</v>
      </c>
      <c r="H15" s="6">
        <f t="shared" si="1"/>
        <v>1.3437513416047739</v>
      </c>
    </row>
    <row r="16" spans="1:8" x14ac:dyDescent="0.25">
      <c r="A16" s="5" t="s">
        <v>58</v>
      </c>
      <c r="B16" s="17">
        <v>108</v>
      </c>
      <c r="C16" s="17">
        <v>172</v>
      </c>
      <c r="D16" s="17">
        <v>172</v>
      </c>
      <c r="E16" s="17">
        <v>255</v>
      </c>
      <c r="F16" s="17">
        <v>227</v>
      </c>
      <c r="G16" s="17">
        <f t="shared" si="0"/>
        <v>934</v>
      </c>
      <c r="H16" s="6">
        <f t="shared" si="1"/>
        <v>1.3365961161436197</v>
      </c>
    </row>
    <row r="17" spans="1:9" x14ac:dyDescent="0.25">
      <c r="A17" s="5" t="s">
        <v>59</v>
      </c>
      <c r="B17" s="17">
        <v>95</v>
      </c>
      <c r="C17" s="17">
        <v>135</v>
      </c>
      <c r="D17" s="17">
        <v>147</v>
      </c>
      <c r="E17" s="17">
        <v>255</v>
      </c>
      <c r="F17" s="17">
        <v>277</v>
      </c>
      <c r="G17" s="17">
        <f t="shared" si="0"/>
        <v>909</v>
      </c>
      <c r="H17" s="6">
        <f t="shared" si="1"/>
        <v>1.3008199888378482</v>
      </c>
    </row>
    <row r="18" spans="1:9" x14ac:dyDescent="0.25">
      <c r="A18" s="5" t="s">
        <v>60</v>
      </c>
      <c r="B18" s="17">
        <v>155</v>
      </c>
      <c r="C18" s="17">
        <v>194</v>
      </c>
      <c r="D18" s="17">
        <v>179</v>
      </c>
      <c r="E18" s="17">
        <v>204</v>
      </c>
      <c r="F18" s="17">
        <v>139</v>
      </c>
      <c r="G18" s="17">
        <f t="shared" si="0"/>
        <v>871</v>
      </c>
      <c r="H18" s="6">
        <f t="shared" si="1"/>
        <v>1.2464402753330757</v>
      </c>
    </row>
    <row r="19" spans="1:9" x14ac:dyDescent="0.25">
      <c r="A19" s="5" t="s">
        <v>61</v>
      </c>
      <c r="B19" s="17">
        <v>104</v>
      </c>
      <c r="C19" s="17">
        <v>138</v>
      </c>
      <c r="D19" s="17">
        <v>129</v>
      </c>
      <c r="E19" s="17">
        <v>253</v>
      </c>
      <c r="F19" s="17">
        <v>240</v>
      </c>
      <c r="G19" s="17">
        <f t="shared" si="0"/>
        <v>864</v>
      </c>
      <c r="H19" s="6">
        <f t="shared" si="1"/>
        <v>1.2364229596874599</v>
      </c>
    </row>
    <row r="20" spans="1:9" x14ac:dyDescent="0.25">
      <c r="A20" s="5" t="s">
        <v>62</v>
      </c>
      <c r="B20" s="17">
        <v>128</v>
      </c>
      <c r="C20" s="17">
        <v>159</v>
      </c>
      <c r="D20" s="17">
        <v>162</v>
      </c>
      <c r="E20" s="17">
        <v>208</v>
      </c>
      <c r="F20" s="17">
        <v>135</v>
      </c>
      <c r="G20" s="17">
        <f t="shared" si="0"/>
        <v>792</v>
      </c>
      <c r="H20" s="6">
        <f t="shared" si="1"/>
        <v>1.1333877130468382</v>
      </c>
    </row>
    <row r="21" spans="1:9" x14ac:dyDescent="0.25">
      <c r="A21" s="5" t="s">
        <v>63</v>
      </c>
      <c r="B21" s="17">
        <v>108</v>
      </c>
      <c r="C21" s="17">
        <v>127</v>
      </c>
      <c r="D21" s="17">
        <v>118</v>
      </c>
      <c r="E21" s="17">
        <v>172</v>
      </c>
      <c r="F21" s="17">
        <v>167</v>
      </c>
      <c r="G21" s="17">
        <f t="shared" si="0"/>
        <v>692</v>
      </c>
      <c r="H21" s="6">
        <f t="shared" si="1"/>
        <v>0.99028320382375246</v>
      </c>
    </row>
    <row r="22" spans="1:9" x14ac:dyDescent="0.25">
      <c r="A22" s="5" t="s">
        <v>64</v>
      </c>
      <c r="B22" s="17">
        <v>5495</v>
      </c>
      <c r="C22" s="17">
        <v>6898</v>
      </c>
      <c r="D22" s="17">
        <v>5781</v>
      </c>
      <c r="E22" s="17">
        <v>7698</v>
      </c>
      <c r="F22" s="17">
        <v>6895</v>
      </c>
      <c r="G22" s="17">
        <f t="shared" si="0"/>
        <v>32767</v>
      </c>
      <c r="H22" s="6">
        <f t="shared" si="1"/>
        <v>46.891054537128468</v>
      </c>
    </row>
    <row r="23" spans="1:9" x14ac:dyDescent="0.25">
      <c r="A23" s="12" t="s">
        <v>20</v>
      </c>
      <c r="B23" s="19">
        <f>SUM(B3:B22)</f>
        <v>10684</v>
      </c>
      <c r="C23" s="19">
        <f>SUM(C3:C22)</f>
        <v>13372</v>
      </c>
      <c r="D23" s="19">
        <f>SUM(D3:D22)</f>
        <v>15125</v>
      </c>
      <c r="E23" s="19">
        <f>SUM(E3:E22)</f>
        <v>16393</v>
      </c>
      <c r="F23" s="19">
        <f>SUM(F3:F22)</f>
        <v>14305</v>
      </c>
      <c r="G23" s="19">
        <f t="shared" si="0"/>
        <v>69879</v>
      </c>
      <c r="H23" s="13">
        <f t="shared" si="1"/>
        <v>100</v>
      </c>
    </row>
    <row r="24" spans="1:9" x14ac:dyDescent="0.25">
      <c r="I24" s="1"/>
    </row>
  </sheetData>
  <pageMargins left="0.7" right="0.7" top="0.75" bottom="0.75" header="0.3" footer="0.3"/>
  <pageSetup orientation="portrait" horizontalDpi="360" verticalDpi="360" r:id="rId1"/>
  <ignoredErrors>
    <ignoredError sqref="B23 C23:F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530C-E607-4A82-A9F5-334FAFBCC3AA}">
  <dimension ref="A1:H23"/>
  <sheetViews>
    <sheetView zoomScale="80" zoomScaleNormal="80" workbookViewId="0">
      <selection activeCell="I29" sqref="I29"/>
    </sheetView>
  </sheetViews>
  <sheetFormatPr baseColWidth="10" defaultRowHeight="15" x14ac:dyDescent="0.25"/>
  <cols>
    <col min="1" max="1" width="36.28515625" customWidth="1"/>
    <col min="2" max="6" width="6" bestFit="1" customWidth="1"/>
    <col min="7" max="7" width="13.7109375" bestFit="1" customWidth="1"/>
    <col min="8" max="8" width="10.28515625" style="1" bestFit="1" customWidth="1"/>
  </cols>
  <sheetData>
    <row r="1" spans="1:8" x14ac:dyDescent="0.25">
      <c r="A1" s="34" t="s">
        <v>122</v>
      </c>
      <c r="B1" s="34"/>
      <c r="C1" s="34"/>
      <c r="D1" s="34"/>
      <c r="E1" s="34"/>
      <c r="F1" s="34"/>
      <c r="G1" s="34"/>
      <c r="H1" s="34"/>
    </row>
    <row r="2" spans="1:8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0" t="s">
        <v>134</v>
      </c>
    </row>
    <row r="3" spans="1:8" x14ac:dyDescent="0.25">
      <c r="A3" s="24" t="s">
        <v>21</v>
      </c>
      <c r="B3" s="18">
        <v>677</v>
      </c>
      <c r="C3" s="18">
        <v>702</v>
      </c>
      <c r="D3" s="18">
        <v>740</v>
      </c>
      <c r="E3" s="18">
        <v>1048</v>
      </c>
      <c r="F3" s="18">
        <v>923</v>
      </c>
      <c r="G3" s="18">
        <f t="shared" ref="G3:G23" si="0">SUM(B3:F3)</f>
        <v>4090</v>
      </c>
      <c r="H3" s="9">
        <f>G3*100/40347</f>
        <v>10.137060995860907</v>
      </c>
    </row>
    <row r="4" spans="1:8" x14ac:dyDescent="0.25">
      <c r="A4" s="24" t="s">
        <v>23</v>
      </c>
      <c r="B4" s="18">
        <v>434</v>
      </c>
      <c r="C4" s="18">
        <v>516</v>
      </c>
      <c r="D4" s="18">
        <v>483</v>
      </c>
      <c r="E4" s="18">
        <v>528</v>
      </c>
      <c r="F4" s="18">
        <v>415</v>
      </c>
      <c r="G4" s="18">
        <f t="shared" si="0"/>
        <v>2376</v>
      </c>
      <c r="H4" s="9">
        <f t="shared" ref="H4:H23" si="1">G4*100/40347</f>
        <v>5.8889136738790988</v>
      </c>
    </row>
    <row r="5" spans="1:8" x14ac:dyDescent="0.25">
      <c r="A5" s="24" t="s">
        <v>26</v>
      </c>
      <c r="B5" s="18">
        <v>715</v>
      </c>
      <c r="C5" s="18">
        <v>577</v>
      </c>
      <c r="D5" s="18">
        <v>328</v>
      </c>
      <c r="E5" s="18">
        <v>356</v>
      </c>
      <c r="F5" s="18">
        <v>257</v>
      </c>
      <c r="G5" s="18">
        <f t="shared" si="0"/>
        <v>2233</v>
      </c>
      <c r="H5" s="9">
        <f t="shared" si="1"/>
        <v>5.5344883138771159</v>
      </c>
    </row>
    <row r="6" spans="1:8" x14ac:dyDescent="0.25">
      <c r="A6" s="20" t="s">
        <v>25</v>
      </c>
      <c r="B6" s="17">
        <v>313</v>
      </c>
      <c r="C6" s="17">
        <v>374</v>
      </c>
      <c r="D6" s="17">
        <v>332</v>
      </c>
      <c r="E6" s="17">
        <v>374</v>
      </c>
      <c r="F6" s="17">
        <v>343</v>
      </c>
      <c r="G6" s="17">
        <f t="shared" si="0"/>
        <v>1736</v>
      </c>
      <c r="H6" s="6">
        <f t="shared" si="1"/>
        <v>4.302674300443651</v>
      </c>
    </row>
    <row r="7" spans="1:8" x14ac:dyDescent="0.25">
      <c r="A7" s="20" t="s">
        <v>24</v>
      </c>
      <c r="B7" s="17">
        <v>246</v>
      </c>
      <c r="C7" s="17">
        <v>308</v>
      </c>
      <c r="D7" s="17">
        <v>311</v>
      </c>
      <c r="E7" s="17">
        <v>368</v>
      </c>
      <c r="F7" s="17">
        <v>386</v>
      </c>
      <c r="G7" s="17">
        <f t="shared" si="0"/>
        <v>1619</v>
      </c>
      <c r="H7" s="6">
        <f t="shared" si="1"/>
        <v>4.012689914987484</v>
      </c>
    </row>
    <row r="8" spans="1:8" x14ac:dyDescent="0.25">
      <c r="A8" s="20" t="s">
        <v>117</v>
      </c>
      <c r="B8" s="17">
        <v>333</v>
      </c>
      <c r="C8" s="17">
        <v>331</v>
      </c>
      <c r="D8" s="17">
        <v>283</v>
      </c>
      <c r="E8" s="17">
        <v>341</v>
      </c>
      <c r="F8" s="17">
        <v>211</v>
      </c>
      <c r="G8" s="17">
        <f t="shared" si="0"/>
        <v>1499</v>
      </c>
      <c r="H8" s="6">
        <f t="shared" si="1"/>
        <v>3.7152700324683372</v>
      </c>
    </row>
    <row r="9" spans="1:8" x14ac:dyDescent="0.25">
      <c r="A9" s="20" t="s">
        <v>29</v>
      </c>
      <c r="B9" s="17">
        <v>319</v>
      </c>
      <c r="C9" s="17">
        <v>367</v>
      </c>
      <c r="D9" s="17">
        <v>233</v>
      </c>
      <c r="E9" s="17">
        <v>322</v>
      </c>
      <c r="F9" s="17">
        <v>221</v>
      </c>
      <c r="G9" s="17">
        <f t="shared" si="0"/>
        <v>1462</v>
      </c>
      <c r="H9" s="6">
        <f t="shared" si="1"/>
        <v>3.6235655686916002</v>
      </c>
    </row>
    <row r="10" spans="1:8" x14ac:dyDescent="0.25">
      <c r="A10" s="20" t="s">
        <v>27</v>
      </c>
      <c r="B10" s="17">
        <v>154</v>
      </c>
      <c r="C10" s="17">
        <v>209</v>
      </c>
      <c r="D10" s="17">
        <v>211</v>
      </c>
      <c r="E10" s="17">
        <v>281</v>
      </c>
      <c r="F10" s="17">
        <v>231</v>
      </c>
      <c r="G10" s="17">
        <f t="shared" si="0"/>
        <v>1086</v>
      </c>
      <c r="H10" s="6">
        <f t="shared" si="1"/>
        <v>2.6916499367982749</v>
      </c>
    </row>
    <row r="11" spans="1:8" x14ac:dyDescent="0.25">
      <c r="A11" s="20" t="s">
        <v>118</v>
      </c>
      <c r="B11" s="17">
        <v>479</v>
      </c>
      <c r="C11" s="17">
        <v>250</v>
      </c>
      <c r="D11" s="17">
        <v>145</v>
      </c>
      <c r="E11" s="17">
        <v>119</v>
      </c>
      <c r="F11" s="17">
        <v>81</v>
      </c>
      <c r="G11" s="17">
        <f t="shared" si="0"/>
        <v>1074</v>
      </c>
      <c r="H11" s="6">
        <f t="shared" si="1"/>
        <v>2.6619079485463604</v>
      </c>
    </row>
    <row r="12" spans="1:8" x14ac:dyDescent="0.25">
      <c r="A12" s="20" t="s">
        <v>32</v>
      </c>
      <c r="B12" s="17">
        <v>222</v>
      </c>
      <c r="C12" s="17">
        <v>213</v>
      </c>
      <c r="D12" s="17">
        <v>198</v>
      </c>
      <c r="E12" s="17">
        <v>209</v>
      </c>
      <c r="F12" s="17">
        <v>162</v>
      </c>
      <c r="G12" s="17">
        <f t="shared" si="0"/>
        <v>1004</v>
      </c>
      <c r="H12" s="6">
        <f t="shared" si="1"/>
        <v>2.4884130170768581</v>
      </c>
    </row>
    <row r="13" spans="1:8" x14ac:dyDescent="0.25">
      <c r="A13" s="20" t="s">
        <v>28</v>
      </c>
      <c r="B13" s="17">
        <v>137</v>
      </c>
      <c r="C13" s="17">
        <v>167</v>
      </c>
      <c r="D13" s="17">
        <v>166</v>
      </c>
      <c r="E13" s="17">
        <v>243</v>
      </c>
      <c r="F13" s="17">
        <v>207</v>
      </c>
      <c r="G13" s="17">
        <f t="shared" si="0"/>
        <v>920</v>
      </c>
      <c r="H13" s="6">
        <f t="shared" si="1"/>
        <v>2.2802190993134559</v>
      </c>
    </row>
    <row r="14" spans="1:8" x14ac:dyDescent="0.25">
      <c r="A14" s="20" t="s">
        <v>31</v>
      </c>
      <c r="B14" s="17">
        <v>151</v>
      </c>
      <c r="C14" s="17">
        <v>123</v>
      </c>
      <c r="D14" s="17">
        <v>122</v>
      </c>
      <c r="E14" s="17">
        <v>146</v>
      </c>
      <c r="F14" s="17">
        <v>130</v>
      </c>
      <c r="G14" s="17">
        <f t="shared" si="0"/>
        <v>672</v>
      </c>
      <c r="H14" s="6">
        <f t="shared" si="1"/>
        <v>1.6655513421072199</v>
      </c>
    </row>
    <row r="15" spans="1:8" x14ac:dyDescent="0.25">
      <c r="A15" s="20" t="s">
        <v>33</v>
      </c>
      <c r="B15" s="17">
        <v>137</v>
      </c>
      <c r="C15" s="17">
        <v>136</v>
      </c>
      <c r="D15" s="17">
        <v>123</v>
      </c>
      <c r="E15" s="17">
        <v>121</v>
      </c>
      <c r="F15" s="17">
        <v>90</v>
      </c>
      <c r="G15" s="17">
        <f t="shared" si="0"/>
        <v>607</v>
      </c>
      <c r="H15" s="6">
        <f t="shared" si="1"/>
        <v>1.5044489057426822</v>
      </c>
    </row>
    <row r="16" spans="1:8" x14ac:dyDescent="0.25">
      <c r="A16" s="20" t="s">
        <v>34</v>
      </c>
      <c r="B16" s="17">
        <v>84</v>
      </c>
      <c r="C16" s="17">
        <v>112</v>
      </c>
      <c r="D16" s="17">
        <v>93</v>
      </c>
      <c r="E16" s="17">
        <v>95</v>
      </c>
      <c r="F16" s="17">
        <v>85</v>
      </c>
      <c r="G16" s="17">
        <f t="shared" si="0"/>
        <v>469</v>
      </c>
      <c r="H16" s="6">
        <f t="shared" si="1"/>
        <v>1.1624160408456639</v>
      </c>
    </row>
    <row r="17" spans="1:8" x14ac:dyDescent="0.25">
      <c r="A17" s="20" t="s">
        <v>30</v>
      </c>
      <c r="B17" s="17">
        <v>80</v>
      </c>
      <c r="C17" s="17">
        <v>71</v>
      </c>
      <c r="D17" s="17">
        <v>73</v>
      </c>
      <c r="E17" s="17">
        <v>74</v>
      </c>
      <c r="F17" s="17">
        <v>75</v>
      </c>
      <c r="G17" s="17">
        <f t="shared" si="0"/>
        <v>373</v>
      </c>
      <c r="H17" s="6">
        <f t="shared" si="1"/>
        <v>0.92448013483034674</v>
      </c>
    </row>
    <row r="18" spans="1:8" x14ac:dyDescent="0.25">
      <c r="A18" s="20" t="s">
        <v>119</v>
      </c>
      <c r="B18" s="17">
        <v>63</v>
      </c>
      <c r="C18" s="17">
        <v>63</v>
      </c>
      <c r="D18" s="17">
        <v>81</v>
      </c>
      <c r="E18" s="17">
        <v>92</v>
      </c>
      <c r="F18" s="17">
        <v>71</v>
      </c>
      <c r="G18" s="17">
        <f t="shared" si="0"/>
        <v>370</v>
      </c>
      <c r="H18" s="6">
        <f t="shared" si="1"/>
        <v>0.91704463776736811</v>
      </c>
    </row>
    <row r="19" spans="1:8" x14ac:dyDescent="0.25">
      <c r="A19" s="20" t="s">
        <v>120</v>
      </c>
      <c r="B19" s="17">
        <v>90</v>
      </c>
      <c r="C19" s="17">
        <v>59</v>
      </c>
      <c r="D19" s="17">
        <v>53</v>
      </c>
      <c r="E19" s="17">
        <v>65</v>
      </c>
      <c r="F19" s="17">
        <v>63</v>
      </c>
      <c r="G19" s="17">
        <f t="shared" si="0"/>
        <v>330</v>
      </c>
      <c r="H19" s="6">
        <f t="shared" si="1"/>
        <v>0.81790467692765256</v>
      </c>
    </row>
    <row r="20" spans="1:8" x14ac:dyDescent="0.25">
      <c r="A20" s="20" t="s">
        <v>121</v>
      </c>
      <c r="B20" s="17">
        <v>51</v>
      </c>
      <c r="C20" s="17">
        <v>53</v>
      </c>
      <c r="D20" s="17">
        <v>49</v>
      </c>
      <c r="E20" s="17">
        <v>70</v>
      </c>
      <c r="F20" s="17">
        <v>66</v>
      </c>
      <c r="G20" s="17">
        <f t="shared" si="0"/>
        <v>289</v>
      </c>
      <c r="H20" s="6">
        <f t="shared" si="1"/>
        <v>0.71628621706694429</v>
      </c>
    </row>
    <row r="21" spans="1:8" x14ac:dyDescent="0.25">
      <c r="A21" s="20" t="s">
        <v>64</v>
      </c>
      <c r="B21" s="17">
        <v>3127</v>
      </c>
      <c r="C21" s="17">
        <v>3012</v>
      </c>
      <c r="D21" s="17">
        <v>2187</v>
      </c>
      <c r="E21" s="17">
        <v>2574</v>
      </c>
      <c r="F21" s="17">
        <v>2130</v>
      </c>
      <c r="G21" s="17">
        <f t="shared" si="0"/>
        <v>13030</v>
      </c>
      <c r="H21" s="6">
        <f t="shared" si="1"/>
        <v>32.29484224353731</v>
      </c>
    </row>
    <row r="22" spans="1:8" x14ac:dyDescent="0.25">
      <c r="A22" s="31" t="s">
        <v>22</v>
      </c>
      <c r="B22" s="32">
        <v>973</v>
      </c>
      <c r="C22" s="32">
        <v>780</v>
      </c>
      <c r="D22" s="32">
        <v>2061</v>
      </c>
      <c r="E22" s="32">
        <v>729</v>
      </c>
      <c r="F22" s="32">
        <v>565</v>
      </c>
      <c r="G22" s="32">
        <f>SUM(B22:F22)</f>
        <v>5108</v>
      </c>
      <c r="H22" s="33">
        <f>G22*100/40347</f>
        <v>12.660172999231666</v>
      </c>
    </row>
    <row r="23" spans="1:8" x14ac:dyDescent="0.25">
      <c r="A23" s="22" t="s">
        <v>20</v>
      </c>
      <c r="B23" s="19">
        <f>SUM(B3:B21)</f>
        <v>7812</v>
      </c>
      <c r="C23" s="19">
        <f>SUM(C3:C21)</f>
        <v>7643</v>
      </c>
      <c r="D23" s="19">
        <f>SUM(D3:D21)</f>
        <v>6211</v>
      </c>
      <c r="E23" s="19">
        <f>SUM(E3:E21)</f>
        <v>7426</v>
      </c>
      <c r="F23" s="19">
        <f>SUM(F3:F21)</f>
        <v>6147</v>
      </c>
      <c r="G23" s="19">
        <f t="shared" si="0"/>
        <v>35239</v>
      </c>
      <c r="H23" s="13">
        <f t="shared" si="1"/>
        <v>87.339827000768338</v>
      </c>
    </row>
  </sheetData>
  <mergeCells count="1">
    <mergeCell ref="A1:H1"/>
  </mergeCells>
  <pageMargins left="0.7" right="0.7" top="0.75" bottom="0.75" header="0.3" footer="0.3"/>
  <ignoredErrors>
    <ignoredError sqref="B24:F24 B23:F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10BB-D7F2-4C81-B006-014C6018C719}">
  <dimension ref="A1:H16"/>
  <sheetViews>
    <sheetView zoomScale="90" zoomScaleNormal="90" workbookViewId="0">
      <selection activeCell="A2" sqref="A2:H14"/>
    </sheetView>
  </sheetViews>
  <sheetFormatPr baseColWidth="10" defaultRowHeight="15" x14ac:dyDescent="0.25"/>
  <cols>
    <col min="1" max="1" width="42.85546875" customWidth="1"/>
    <col min="2" max="6" width="6" bestFit="1" customWidth="1"/>
    <col min="7" max="7" width="13.42578125" bestFit="1" customWidth="1"/>
    <col min="8" max="8" width="10.140625" bestFit="1" customWidth="1"/>
  </cols>
  <sheetData>
    <row r="1" spans="1:8" x14ac:dyDescent="0.25">
      <c r="A1" s="34" t="s">
        <v>76</v>
      </c>
      <c r="B1" s="34"/>
      <c r="C1" s="34"/>
      <c r="D1" s="34"/>
      <c r="E1" s="34"/>
      <c r="F1" s="34"/>
      <c r="G1" s="34"/>
      <c r="H1" s="34"/>
    </row>
    <row r="2" spans="1:8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0" t="s">
        <v>134</v>
      </c>
    </row>
    <row r="3" spans="1:8" x14ac:dyDescent="0.25">
      <c r="A3" s="8" t="s">
        <v>68</v>
      </c>
      <c r="B3" s="18">
        <v>78</v>
      </c>
      <c r="C3" s="18">
        <v>78</v>
      </c>
      <c r="D3" s="18">
        <v>106</v>
      </c>
      <c r="E3" s="18">
        <v>83</v>
      </c>
      <c r="F3" s="18">
        <v>75</v>
      </c>
      <c r="G3" s="18">
        <f t="shared" ref="G3:G14" si="0">SUM(B3:F3)</f>
        <v>420</v>
      </c>
      <c r="H3" s="9">
        <f>G3*100/1330</f>
        <v>31.578947368421051</v>
      </c>
    </row>
    <row r="4" spans="1:8" x14ac:dyDescent="0.25">
      <c r="A4" s="8" t="s">
        <v>137</v>
      </c>
      <c r="B4" s="18">
        <v>132</v>
      </c>
      <c r="C4" s="18">
        <v>118</v>
      </c>
      <c r="D4" s="18">
        <v>118</v>
      </c>
      <c r="E4" s="18">
        <v>127</v>
      </c>
      <c r="F4" s="18">
        <v>56</v>
      </c>
      <c r="G4" s="18">
        <f t="shared" si="0"/>
        <v>551</v>
      </c>
      <c r="H4" s="9">
        <f t="shared" ref="H4:H14" si="1">G4*100/1330</f>
        <v>41.428571428571431</v>
      </c>
    </row>
    <row r="5" spans="1:8" x14ac:dyDescent="0.25">
      <c r="A5" s="8" t="s">
        <v>135</v>
      </c>
      <c r="B5" s="18">
        <v>25</v>
      </c>
      <c r="C5" s="18">
        <v>41</v>
      </c>
      <c r="D5" s="18">
        <v>43</v>
      </c>
      <c r="E5" s="18">
        <v>42</v>
      </c>
      <c r="F5" s="18">
        <v>22</v>
      </c>
      <c r="G5" s="18">
        <f t="shared" si="0"/>
        <v>173</v>
      </c>
      <c r="H5" s="9">
        <f t="shared" si="1"/>
        <v>13.007518796992482</v>
      </c>
    </row>
    <row r="6" spans="1:8" x14ac:dyDescent="0.25">
      <c r="A6" s="5" t="s">
        <v>70</v>
      </c>
      <c r="B6" s="23">
        <v>15</v>
      </c>
      <c r="C6" s="23">
        <v>13</v>
      </c>
      <c r="D6" s="23">
        <v>10</v>
      </c>
      <c r="E6" s="23">
        <v>12</v>
      </c>
      <c r="F6" s="23">
        <v>7</v>
      </c>
      <c r="G6" s="23">
        <f t="shared" si="0"/>
        <v>57</v>
      </c>
      <c r="H6" s="6">
        <f t="shared" si="1"/>
        <v>4.2857142857142856</v>
      </c>
    </row>
    <row r="7" spans="1:8" x14ac:dyDescent="0.25">
      <c r="A7" s="5" t="s">
        <v>71</v>
      </c>
      <c r="B7" s="23">
        <v>5</v>
      </c>
      <c r="C7" s="23">
        <v>4</v>
      </c>
      <c r="D7" s="23">
        <v>16</v>
      </c>
      <c r="E7" s="23">
        <v>14</v>
      </c>
      <c r="F7" s="23">
        <v>3</v>
      </c>
      <c r="G7" s="23">
        <f t="shared" si="0"/>
        <v>42</v>
      </c>
      <c r="H7" s="6">
        <f t="shared" si="1"/>
        <v>3.1578947368421053</v>
      </c>
    </row>
    <row r="8" spans="1:8" x14ac:dyDescent="0.25">
      <c r="A8" s="5" t="s">
        <v>72</v>
      </c>
      <c r="B8" s="23">
        <v>7</v>
      </c>
      <c r="C8" s="23">
        <v>5</v>
      </c>
      <c r="D8" s="23">
        <v>5</v>
      </c>
      <c r="E8" s="23">
        <v>5</v>
      </c>
      <c r="F8" s="23">
        <v>6</v>
      </c>
      <c r="G8" s="23">
        <f t="shared" si="0"/>
        <v>28</v>
      </c>
      <c r="H8" s="6">
        <f t="shared" si="1"/>
        <v>2.1052631578947367</v>
      </c>
    </row>
    <row r="9" spans="1:8" x14ac:dyDescent="0.25">
      <c r="A9" s="5" t="s">
        <v>69</v>
      </c>
      <c r="B9" s="23">
        <v>15</v>
      </c>
      <c r="C9" s="23">
        <v>2</v>
      </c>
      <c r="D9" s="23">
        <v>0</v>
      </c>
      <c r="E9" s="23">
        <v>1</v>
      </c>
      <c r="F9" s="23">
        <v>0</v>
      </c>
      <c r="G9" s="23">
        <f t="shared" si="0"/>
        <v>18</v>
      </c>
      <c r="H9" s="6">
        <f t="shared" si="1"/>
        <v>1.3533834586466165</v>
      </c>
    </row>
    <row r="10" spans="1:8" x14ac:dyDescent="0.25">
      <c r="A10" s="5" t="s">
        <v>73</v>
      </c>
      <c r="B10" s="23">
        <v>1</v>
      </c>
      <c r="C10" s="23">
        <v>3</v>
      </c>
      <c r="D10" s="23">
        <v>3</v>
      </c>
      <c r="E10" s="23">
        <v>4</v>
      </c>
      <c r="F10" s="23">
        <v>2</v>
      </c>
      <c r="G10" s="23">
        <f t="shared" si="0"/>
        <v>13</v>
      </c>
      <c r="H10" s="6">
        <f t="shared" si="1"/>
        <v>0.97744360902255634</v>
      </c>
    </row>
    <row r="11" spans="1:8" x14ac:dyDescent="0.25">
      <c r="A11" s="5" t="s">
        <v>136</v>
      </c>
      <c r="B11" s="23">
        <v>3</v>
      </c>
      <c r="C11" s="23">
        <v>3</v>
      </c>
      <c r="D11" s="23"/>
      <c r="E11" s="23">
        <v>5</v>
      </c>
      <c r="F11" s="23">
        <v>2</v>
      </c>
      <c r="G11" s="23">
        <f t="shared" si="0"/>
        <v>13</v>
      </c>
      <c r="H11" s="6">
        <f t="shared" si="1"/>
        <v>0.97744360902255634</v>
      </c>
    </row>
    <row r="12" spans="1:8" x14ac:dyDescent="0.25">
      <c r="A12" s="5" t="s">
        <v>74</v>
      </c>
      <c r="B12" s="23">
        <v>0</v>
      </c>
      <c r="C12" s="23">
        <v>0</v>
      </c>
      <c r="D12" s="23">
        <v>11</v>
      </c>
      <c r="E12" s="23">
        <v>0</v>
      </c>
      <c r="F12" s="23">
        <v>0</v>
      </c>
      <c r="G12" s="23">
        <f t="shared" si="0"/>
        <v>11</v>
      </c>
      <c r="H12" s="6">
        <f t="shared" si="1"/>
        <v>0.82706766917293228</v>
      </c>
    </row>
    <row r="13" spans="1:8" x14ac:dyDescent="0.25">
      <c r="A13" s="5" t="s">
        <v>75</v>
      </c>
      <c r="B13" s="23">
        <v>2</v>
      </c>
      <c r="C13" s="23">
        <v>0</v>
      </c>
      <c r="D13" s="23">
        <v>2</v>
      </c>
      <c r="E13" s="23">
        <v>0</v>
      </c>
      <c r="F13" s="23">
        <v>0</v>
      </c>
      <c r="G13" s="23">
        <f t="shared" si="0"/>
        <v>4</v>
      </c>
      <c r="H13" s="6">
        <f t="shared" si="1"/>
        <v>0.3007518796992481</v>
      </c>
    </row>
    <row r="14" spans="1:8" x14ac:dyDescent="0.25">
      <c r="A14" s="12" t="s">
        <v>20</v>
      </c>
      <c r="B14" s="19">
        <f>SUM(B3:B13)</f>
        <v>283</v>
      </c>
      <c r="C14" s="19">
        <f>SUM(C3:C13)</f>
        <v>267</v>
      </c>
      <c r="D14" s="19">
        <f>SUM(D3:D13)</f>
        <v>314</v>
      </c>
      <c r="E14" s="19">
        <f>SUM(E3:E13)</f>
        <v>293</v>
      </c>
      <c r="F14" s="19">
        <f>SUM(F3:F13)</f>
        <v>173</v>
      </c>
      <c r="G14" s="19">
        <f t="shared" si="0"/>
        <v>1330</v>
      </c>
      <c r="H14" s="13">
        <f t="shared" si="1"/>
        <v>100</v>
      </c>
    </row>
    <row r="16" spans="1:8" x14ac:dyDescent="0.25">
      <c r="B16" s="3"/>
      <c r="C16" s="3"/>
      <c r="D16" s="3"/>
      <c r="E16" s="3"/>
      <c r="F16" s="3"/>
    </row>
  </sheetData>
  <mergeCells count="1">
    <mergeCell ref="A1:H1"/>
  </mergeCells>
  <pageMargins left="0.7" right="0.7" top="0.75" bottom="0.75" header="0.3" footer="0.3"/>
  <ignoredErrors>
    <ignoredError sqref="B14:F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EE03-8789-44B1-9362-989C891D43AF}">
  <dimension ref="A1:H21"/>
  <sheetViews>
    <sheetView zoomScale="80" zoomScaleNormal="80" workbookViewId="0">
      <selection activeCell="G33" sqref="G33"/>
    </sheetView>
  </sheetViews>
  <sheetFormatPr baseColWidth="10" defaultRowHeight="15" x14ac:dyDescent="0.25"/>
  <cols>
    <col min="1" max="1" width="24.140625" customWidth="1"/>
    <col min="2" max="6" width="6" bestFit="1" customWidth="1"/>
    <col min="7" max="7" width="13.7109375" customWidth="1"/>
  </cols>
  <sheetData>
    <row r="1" spans="1:8" x14ac:dyDescent="0.25">
      <c r="A1" s="34" t="s">
        <v>91</v>
      </c>
      <c r="B1" s="34"/>
      <c r="C1" s="34"/>
      <c r="D1" s="34"/>
      <c r="E1" s="34"/>
      <c r="F1" s="34"/>
      <c r="G1" s="34"/>
      <c r="H1" s="34"/>
    </row>
    <row r="2" spans="1:8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1" t="s">
        <v>134</v>
      </c>
    </row>
    <row r="3" spans="1:8" x14ac:dyDescent="0.25">
      <c r="A3" s="24" t="s">
        <v>77</v>
      </c>
      <c r="B3" s="18">
        <v>853</v>
      </c>
      <c r="C3" s="18">
        <v>61</v>
      </c>
      <c r="D3" s="18">
        <v>26</v>
      </c>
      <c r="E3" s="18">
        <v>29</v>
      </c>
      <c r="F3" s="18">
        <v>6</v>
      </c>
      <c r="G3" s="18">
        <f t="shared" ref="G3:G21" si="0">SUM(B3:F3)</f>
        <v>975</v>
      </c>
      <c r="H3" s="9">
        <f t="shared" ref="H3:H20" si="1">G3*100/1428</f>
        <v>68.277310924369743</v>
      </c>
    </row>
    <row r="4" spans="1:8" x14ac:dyDescent="0.25">
      <c r="A4" s="24" t="s">
        <v>152</v>
      </c>
      <c r="B4" s="18">
        <v>31</v>
      </c>
      <c r="C4" s="18">
        <v>50</v>
      </c>
      <c r="D4" s="18">
        <v>42</v>
      </c>
      <c r="E4" s="18">
        <v>14</v>
      </c>
      <c r="F4" s="18">
        <v>16</v>
      </c>
      <c r="G4" s="18">
        <f t="shared" si="0"/>
        <v>153</v>
      </c>
      <c r="H4" s="9">
        <f t="shared" si="1"/>
        <v>10.714285714285714</v>
      </c>
    </row>
    <row r="5" spans="1:8" x14ac:dyDescent="0.25">
      <c r="A5" s="24" t="s">
        <v>78</v>
      </c>
      <c r="B5" s="18">
        <v>27</v>
      </c>
      <c r="C5" s="18">
        <v>29</v>
      </c>
      <c r="D5" s="18">
        <v>18</v>
      </c>
      <c r="E5" s="18">
        <v>11</v>
      </c>
      <c r="F5" s="18">
        <v>5</v>
      </c>
      <c r="G5" s="18">
        <f t="shared" si="0"/>
        <v>90</v>
      </c>
      <c r="H5" s="9">
        <f t="shared" si="1"/>
        <v>6.3025210084033612</v>
      </c>
    </row>
    <row r="6" spans="1:8" x14ac:dyDescent="0.25">
      <c r="A6" s="20" t="s">
        <v>153</v>
      </c>
      <c r="B6" s="23">
        <v>13</v>
      </c>
      <c r="C6" s="23">
        <v>13</v>
      </c>
      <c r="D6" s="23">
        <v>42</v>
      </c>
      <c r="E6" s="23">
        <v>6</v>
      </c>
      <c r="F6" s="23">
        <v>4</v>
      </c>
      <c r="G6" s="23">
        <f t="shared" si="0"/>
        <v>78</v>
      </c>
      <c r="H6" s="6">
        <f t="shared" si="1"/>
        <v>5.46218487394958</v>
      </c>
    </row>
    <row r="7" spans="1:8" x14ac:dyDescent="0.25">
      <c r="A7" s="20" t="s">
        <v>22</v>
      </c>
      <c r="B7" s="23">
        <v>8</v>
      </c>
      <c r="C7" s="23">
        <v>4</v>
      </c>
      <c r="D7" s="23">
        <v>8</v>
      </c>
      <c r="E7" s="23">
        <v>3</v>
      </c>
      <c r="F7" s="23">
        <v>4</v>
      </c>
      <c r="G7" s="23">
        <f t="shared" si="0"/>
        <v>27</v>
      </c>
      <c r="H7" s="6">
        <f t="shared" si="1"/>
        <v>1.8907563025210083</v>
      </c>
    </row>
    <row r="8" spans="1:8" x14ac:dyDescent="0.25">
      <c r="A8" s="20" t="s">
        <v>79</v>
      </c>
      <c r="B8" s="23">
        <v>3</v>
      </c>
      <c r="C8" s="23">
        <v>13</v>
      </c>
      <c r="D8" s="23">
        <v>2</v>
      </c>
      <c r="E8" s="23">
        <v>4</v>
      </c>
      <c r="F8" s="23">
        <v>1</v>
      </c>
      <c r="G8" s="23">
        <f t="shared" si="0"/>
        <v>23</v>
      </c>
      <c r="H8" s="6">
        <f t="shared" si="1"/>
        <v>1.6106442577030813</v>
      </c>
    </row>
    <row r="9" spans="1:8" x14ac:dyDescent="0.25">
      <c r="A9" s="20" t="s">
        <v>80</v>
      </c>
      <c r="B9" s="23">
        <v>2</v>
      </c>
      <c r="C9" s="23">
        <v>6</v>
      </c>
      <c r="D9" s="23">
        <v>13</v>
      </c>
      <c r="E9" s="23"/>
      <c r="F9" s="23">
        <v>2</v>
      </c>
      <c r="G9" s="23">
        <f t="shared" si="0"/>
        <v>23</v>
      </c>
      <c r="H9" s="6">
        <f t="shared" si="1"/>
        <v>1.6106442577030813</v>
      </c>
    </row>
    <row r="10" spans="1:8" x14ac:dyDescent="0.25">
      <c r="A10" s="20" t="s">
        <v>154</v>
      </c>
      <c r="B10" s="23">
        <v>5</v>
      </c>
      <c r="C10" s="23">
        <v>2</v>
      </c>
      <c r="D10" s="23">
        <v>3</v>
      </c>
      <c r="E10" s="23">
        <v>7</v>
      </c>
      <c r="F10" s="23">
        <v>4</v>
      </c>
      <c r="G10" s="23">
        <f t="shared" si="0"/>
        <v>21</v>
      </c>
      <c r="H10" s="6">
        <f t="shared" si="1"/>
        <v>1.4705882352941178</v>
      </c>
    </row>
    <row r="11" spans="1:8" x14ac:dyDescent="0.25">
      <c r="A11" s="20" t="s">
        <v>82</v>
      </c>
      <c r="B11" s="23">
        <v>1</v>
      </c>
      <c r="C11" s="23">
        <v>4</v>
      </c>
      <c r="D11" s="23">
        <v>1</v>
      </c>
      <c r="E11" s="23">
        <v>5</v>
      </c>
      <c r="F11" s="23">
        <v>0</v>
      </c>
      <c r="G11" s="23">
        <f t="shared" si="0"/>
        <v>11</v>
      </c>
      <c r="H11" s="6">
        <f t="shared" si="1"/>
        <v>0.77030812324929976</v>
      </c>
    </row>
    <row r="12" spans="1:8" x14ac:dyDescent="0.25">
      <c r="A12" s="20" t="s">
        <v>83</v>
      </c>
      <c r="B12" s="23">
        <v>2</v>
      </c>
      <c r="C12" s="23">
        <v>1</v>
      </c>
      <c r="D12" s="23">
        <v>1</v>
      </c>
      <c r="E12" s="23">
        <v>1</v>
      </c>
      <c r="F12" s="23">
        <v>1</v>
      </c>
      <c r="G12" s="23">
        <f t="shared" si="0"/>
        <v>6</v>
      </c>
      <c r="H12" s="6">
        <f t="shared" si="1"/>
        <v>0.42016806722689076</v>
      </c>
    </row>
    <row r="13" spans="1:8" x14ac:dyDescent="0.25">
      <c r="A13" s="20" t="s">
        <v>84</v>
      </c>
      <c r="B13" s="23">
        <v>1</v>
      </c>
      <c r="C13" s="23">
        <v>2</v>
      </c>
      <c r="D13" s="23">
        <v>1</v>
      </c>
      <c r="E13" s="23">
        <v>1</v>
      </c>
      <c r="F13" s="23">
        <v>1</v>
      </c>
      <c r="G13" s="23">
        <f t="shared" si="0"/>
        <v>6</v>
      </c>
      <c r="H13" s="6">
        <f t="shared" si="1"/>
        <v>0.42016806722689076</v>
      </c>
    </row>
    <row r="14" spans="1:8" x14ac:dyDescent="0.25">
      <c r="A14" s="20" t="s">
        <v>81</v>
      </c>
      <c r="B14" s="23">
        <v>0</v>
      </c>
      <c r="C14" s="23">
        <v>1</v>
      </c>
      <c r="D14" s="23">
        <v>1</v>
      </c>
      <c r="E14" s="23">
        <v>2</v>
      </c>
      <c r="F14" s="23">
        <v>1</v>
      </c>
      <c r="G14" s="23">
        <f t="shared" si="0"/>
        <v>5</v>
      </c>
      <c r="H14" s="6">
        <f t="shared" si="1"/>
        <v>0.35014005602240894</v>
      </c>
    </row>
    <row r="15" spans="1:8" x14ac:dyDescent="0.25">
      <c r="A15" s="20" t="s">
        <v>85</v>
      </c>
      <c r="B15" s="23">
        <v>0</v>
      </c>
      <c r="C15" s="23">
        <v>0</v>
      </c>
      <c r="D15" s="23">
        <v>0</v>
      </c>
      <c r="E15" s="23">
        <v>1</v>
      </c>
      <c r="F15" s="23">
        <v>2</v>
      </c>
      <c r="G15" s="23">
        <f t="shared" si="0"/>
        <v>3</v>
      </c>
      <c r="H15" s="6">
        <f t="shared" si="1"/>
        <v>0.21008403361344538</v>
      </c>
    </row>
    <row r="16" spans="1:8" x14ac:dyDescent="0.25">
      <c r="A16" s="20" t="s">
        <v>86</v>
      </c>
      <c r="B16" s="23">
        <v>0</v>
      </c>
      <c r="C16" s="23">
        <v>0</v>
      </c>
      <c r="D16" s="23">
        <v>2</v>
      </c>
      <c r="E16" s="23">
        <v>1</v>
      </c>
      <c r="F16" s="23">
        <v>0</v>
      </c>
      <c r="G16" s="23">
        <f t="shared" si="0"/>
        <v>3</v>
      </c>
      <c r="H16" s="6">
        <f t="shared" si="1"/>
        <v>0.21008403361344538</v>
      </c>
    </row>
    <row r="17" spans="1:8" x14ac:dyDescent="0.25">
      <c r="A17" s="20" t="s">
        <v>87</v>
      </c>
      <c r="B17" s="23">
        <v>0</v>
      </c>
      <c r="C17" s="23">
        <v>1</v>
      </c>
      <c r="D17" s="23">
        <v>0</v>
      </c>
      <c r="E17" s="23">
        <v>0</v>
      </c>
      <c r="F17" s="23">
        <v>0</v>
      </c>
      <c r="G17" s="23">
        <f t="shared" si="0"/>
        <v>1</v>
      </c>
      <c r="H17" s="6">
        <f t="shared" si="1"/>
        <v>7.0028011204481794E-2</v>
      </c>
    </row>
    <row r="18" spans="1:8" x14ac:dyDescent="0.25">
      <c r="A18" s="20" t="s">
        <v>88</v>
      </c>
      <c r="B18" s="23">
        <v>0</v>
      </c>
      <c r="C18" s="23">
        <v>0</v>
      </c>
      <c r="D18" s="23">
        <v>0</v>
      </c>
      <c r="E18" s="23">
        <v>0</v>
      </c>
      <c r="F18" s="23">
        <v>1</v>
      </c>
      <c r="G18" s="23">
        <f t="shared" si="0"/>
        <v>1</v>
      </c>
      <c r="H18" s="6">
        <f t="shared" si="1"/>
        <v>7.0028011204481794E-2</v>
      </c>
    </row>
    <row r="19" spans="1:8" x14ac:dyDescent="0.25">
      <c r="A19" s="20" t="s">
        <v>89</v>
      </c>
      <c r="B19" s="23">
        <v>0</v>
      </c>
      <c r="C19" s="23">
        <v>0</v>
      </c>
      <c r="D19" s="23">
        <v>0</v>
      </c>
      <c r="E19" s="23">
        <v>1</v>
      </c>
      <c r="F19" s="23">
        <v>0</v>
      </c>
      <c r="G19" s="23">
        <f t="shared" si="0"/>
        <v>1</v>
      </c>
      <c r="H19" s="6">
        <f t="shared" si="1"/>
        <v>7.0028011204481794E-2</v>
      </c>
    </row>
    <row r="20" spans="1:8" x14ac:dyDescent="0.25">
      <c r="A20" s="20" t="s">
        <v>90</v>
      </c>
      <c r="B20" s="23">
        <v>0</v>
      </c>
      <c r="C20" s="23">
        <v>0</v>
      </c>
      <c r="D20" s="23">
        <v>1</v>
      </c>
      <c r="E20" s="23">
        <v>0</v>
      </c>
      <c r="F20" s="23">
        <v>0</v>
      </c>
      <c r="G20" s="23">
        <f t="shared" si="0"/>
        <v>1</v>
      </c>
      <c r="H20" s="6">
        <f t="shared" si="1"/>
        <v>7.0028011204481794E-2</v>
      </c>
    </row>
    <row r="21" spans="1:8" x14ac:dyDescent="0.25">
      <c r="A21" s="12" t="s">
        <v>20</v>
      </c>
      <c r="B21" s="19">
        <f>SUM(B3:B20)</f>
        <v>946</v>
      </c>
      <c r="C21" s="19">
        <f>SUM(C3:C20)</f>
        <v>187</v>
      </c>
      <c r="D21" s="19">
        <f>SUM(D3:D20)</f>
        <v>161</v>
      </c>
      <c r="E21" s="19">
        <f>SUM(E3:E20)</f>
        <v>86</v>
      </c>
      <c r="F21" s="19">
        <f>SUM(F3:F20)</f>
        <v>48</v>
      </c>
      <c r="G21" s="19">
        <f t="shared" si="0"/>
        <v>1428</v>
      </c>
      <c r="H21" s="13">
        <f t="shared" ref="H21" si="2">G21*100/1428</f>
        <v>100</v>
      </c>
    </row>
  </sheetData>
  <sortState xmlns:xlrd2="http://schemas.microsoft.com/office/spreadsheetml/2017/richdata2" ref="A3:H20">
    <sortCondition descending="1" ref="G3:G20"/>
  </sortState>
  <mergeCells count="1">
    <mergeCell ref="A1:H1"/>
  </mergeCells>
  <pageMargins left="0.7" right="0.7" top="0.75" bottom="0.75" header="0.3" footer="0.3"/>
  <pageSetup orientation="portrait" horizontalDpi="360" verticalDpi="360" r:id="rId1"/>
  <ignoredErrors>
    <ignoredError sqref="B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A875-F8B7-4CF7-8755-44A0CEE16D45}">
  <dimension ref="A1:H23"/>
  <sheetViews>
    <sheetView tabSelected="1" zoomScale="80" zoomScaleNormal="80" workbookViewId="0">
      <selection activeCell="H23" sqref="A2:H23"/>
    </sheetView>
  </sheetViews>
  <sheetFormatPr baseColWidth="10" defaultRowHeight="15" x14ac:dyDescent="0.25"/>
  <cols>
    <col min="1" max="1" width="41" customWidth="1"/>
    <col min="2" max="6" width="6" bestFit="1" customWidth="1"/>
    <col min="7" max="7" width="13.7109375" bestFit="1" customWidth="1"/>
    <col min="8" max="8" width="10.28515625" style="1" bestFit="1" customWidth="1"/>
  </cols>
  <sheetData>
    <row r="1" spans="1:8" x14ac:dyDescent="0.25">
      <c r="A1" s="34" t="s">
        <v>111</v>
      </c>
      <c r="B1" s="34"/>
      <c r="C1" s="34"/>
      <c r="D1" s="34"/>
      <c r="E1" s="34"/>
      <c r="F1" s="34"/>
      <c r="G1" s="34"/>
      <c r="H1" s="34"/>
    </row>
    <row r="2" spans="1:8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0" t="s">
        <v>134</v>
      </c>
    </row>
    <row r="3" spans="1:8" x14ac:dyDescent="0.25">
      <c r="A3" s="8" t="s">
        <v>92</v>
      </c>
      <c r="B3" s="18">
        <v>268</v>
      </c>
      <c r="C3" s="18">
        <v>347</v>
      </c>
      <c r="D3" s="18">
        <v>356</v>
      </c>
      <c r="E3" s="18">
        <v>337</v>
      </c>
      <c r="F3" s="18">
        <v>247</v>
      </c>
      <c r="G3" s="18">
        <f t="shared" ref="G3:G23" si="0">SUM(B3:F3)</f>
        <v>1555</v>
      </c>
      <c r="H3" s="9">
        <f>G3*100/5712</f>
        <v>27.223389355742295</v>
      </c>
    </row>
    <row r="4" spans="1:8" x14ac:dyDescent="0.25">
      <c r="A4" s="8" t="s">
        <v>93</v>
      </c>
      <c r="B4" s="18">
        <v>157</v>
      </c>
      <c r="C4" s="18">
        <v>187</v>
      </c>
      <c r="D4" s="18">
        <v>171</v>
      </c>
      <c r="E4" s="18">
        <v>146</v>
      </c>
      <c r="F4" s="18">
        <v>124</v>
      </c>
      <c r="G4" s="18">
        <f t="shared" si="0"/>
        <v>785</v>
      </c>
      <c r="H4" s="9">
        <f t="shared" ref="H4:H23" si="1">G4*100/5712</f>
        <v>13.742997198879552</v>
      </c>
    </row>
    <row r="5" spans="1:8" x14ac:dyDescent="0.25">
      <c r="A5" s="8" t="s">
        <v>94</v>
      </c>
      <c r="B5" s="18">
        <v>98</v>
      </c>
      <c r="C5" s="18">
        <v>97</v>
      </c>
      <c r="D5" s="18">
        <v>95</v>
      </c>
      <c r="E5" s="18">
        <v>96</v>
      </c>
      <c r="F5" s="18">
        <v>73</v>
      </c>
      <c r="G5" s="18">
        <f t="shared" si="0"/>
        <v>459</v>
      </c>
      <c r="H5" s="9">
        <f t="shared" si="1"/>
        <v>8.0357142857142865</v>
      </c>
    </row>
    <row r="6" spans="1:8" x14ac:dyDescent="0.25">
      <c r="A6" s="5" t="s">
        <v>95</v>
      </c>
      <c r="B6" s="17">
        <v>56</v>
      </c>
      <c r="C6" s="17">
        <v>57</v>
      </c>
      <c r="D6" s="17">
        <v>43</v>
      </c>
      <c r="E6" s="17">
        <v>45</v>
      </c>
      <c r="F6" s="17">
        <v>41</v>
      </c>
      <c r="G6" s="17">
        <f t="shared" si="0"/>
        <v>242</v>
      </c>
      <c r="H6" s="6">
        <f t="shared" si="1"/>
        <v>4.2366946778711485</v>
      </c>
    </row>
    <row r="7" spans="1:8" x14ac:dyDescent="0.25">
      <c r="A7" s="5" t="s">
        <v>96</v>
      </c>
      <c r="B7" s="17">
        <v>28</v>
      </c>
      <c r="C7" s="17">
        <v>34</v>
      </c>
      <c r="D7" s="17">
        <v>25</v>
      </c>
      <c r="E7" s="17">
        <v>32</v>
      </c>
      <c r="F7" s="17">
        <v>34</v>
      </c>
      <c r="G7" s="17">
        <f t="shared" si="0"/>
        <v>153</v>
      </c>
      <c r="H7" s="6">
        <f t="shared" si="1"/>
        <v>2.6785714285714284</v>
      </c>
    </row>
    <row r="8" spans="1:8" x14ac:dyDescent="0.25">
      <c r="A8" s="5" t="s">
        <v>97</v>
      </c>
      <c r="B8" s="17">
        <v>8</v>
      </c>
      <c r="C8" s="17">
        <v>1</v>
      </c>
      <c r="D8" s="17">
        <v>33</v>
      </c>
      <c r="E8" s="17">
        <v>80</v>
      </c>
      <c r="F8" s="17">
        <v>2</v>
      </c>
      <c r="G8" s="17">
        <f t="shared" si="0"/>
        <v>124</v>
      </c>
      <c r="H8" s="6">
        <f t="shared" si="1"/>
        <v>2.1708683473389354</v>
      </c>
    </row>
    <row r="9" spans="1:8" x14ac:dyDescent="0.25">
      <c r="A9" s="5" t="s">
        <v>98</v>
      </c>
      <c r="B9" s="17">
        <v>22</v>
      </c>
      <c r="C9" s="17">
        <v>41</v>
      </c>
      <c r="D9" s="17">
        <v>21</v>
      </c>
      <c r="E9" s="17">
        <v>15</v>
      </c>
      <c r="F9" s="17">
        <v>14</v>
      </c>
      <c r="G9" s="17">
        <f t="shared" si="0"/>
        <v>113</v>
      </c>
      <c r="H9" s="6">
        <f t="shared" si="1"/>
        <v>1.9782913165266107</v>
      </c>
    </row>
    <row r="10" spans="1:8" x14ac:dyDescent="0.25">
      <c r="A10" s="5" t="s">
        <v>99</v>
      </c>
      <c r="B10" s="17">
        <v>18</v>
      </c>
      <c r="C10" s="17">
        <v>21</v>
      </c>
      <c r="D10" s="17">
        <v>17</v>
      </c>
      <c r="E10" s="17">
        <v>11</v>
      </c>
      <c r="F10" s="17">
        <v>7</v>
      </c>
      <c r="G10" s="17">
        <f t="shared" si="0"/>
        <v>74</v>
      </c>
      <c r="H10" s="6">
        <f t="shared" si="1"/>
        <v>1.2955182072829132</v>
      </c>
    </row>
    <row r="11" spans="1:8" x14ac:dyDescent="0.25">
      <c r="A11" s="5" t="s">
        <v>100</v>
      </c>
      <c r="B11" s="17">
        <v>40</v>
      </c>
      <c r="C11" s="17">
        <v>8</v>
      </c>
      <c r="D11" s="17">
        <v>6</v>
      </c>
      <c r="E11" s="17">
        <v>13</v>
      </c>
      <c r="F11" s="17">
        <v>4</v>
      </c>
      <c r="G11" s="17">
        <f t="shared" si="0"/>
        <v>71</v>
      </c>
      <c r="H11" s="6">
        <f t="shared" si="1"/>
        <v>1.2429971988795518</v>
      </c>
    </row>
    <row r="12" spans="1:8" x14ac:dyDescent="0.25">
      <c r="A12" s="5" t="s">
        <v>101</v>
      </c>
      <c r="B12" s="17">
        <v>6</v>
      </c>
      <c r="C12" s="17">
        <v>10</v>
      </c>
      <c r="D12" s="17">
        <v>9</v>
      </c>
      <c r="E12" s="17">
        <v>12</v>
      </c>
      <c r="F12" s="17">
        <v>5</v>
      </c>
      <c r="G12" s="17">
        <f t="shared" si="0"/>
        <v>42</v>
      </c>
      <c r="H12" s="6">
        <f t="shared" si="1"/>
        <v>0.73529411764705888</v>
      </c>
    </row>
    <row r="13" spans="1:8" x14ac:dyDescent="0.25">
      <c r="A13" s="5" t="s">
        <v>102</v>
      </c>
      <c r="B13" s="17">
        <v>8</v>
      </c>
      <c r="C13" s="17">
        <v>11</v>
      </c>
      <c r="D13" s="17">
        <v>6</v>
      </c>
      <c r="E13" s="17">
        <v>8</v>
      </c>
      <c r="F13" s="17">
        <v>5</v>
      </c>
      <c r="G13" s="17">
        <f t="shared" si="0"/>
        <v>38</v>
      </c>
      <c r="H13" s="6">
        <f t="shared" si="1"/>
        <v>0.665266106442577</v>
      </c>
    </row>
    <row r="14" spans="1:8" x14ac:dyDescent="0.25">
      <c r="A14" s="20" t="s">
        <v>103</v>
      </c>
      <c r="B14" s="17">
        <v>5</v>
      </c>
      <c r="C14" s="17">
        <v>9</v>
      </c>
      <c r="D14" s="17">
        <v>6</v>
      </c>
      <c r="E14" s="17">
        <v>5</v>
      </c>
      <c r="F14" s="17">
        <v>12</v>
      </c>
      <c r="G14" s="17">
        <f t="shared" si="0"/>
        <v>37</v>
      </c>
      <c r="H14" s="6">
        <f t="shared" si="1"/>
        <v>0.64775910364145661</v>
      </c>
    </row>
    <row r="15" spans="1:8" x14ac:dyDescent="0.25">
      <c r="A15" s="5" t="s">
        <v>104</v>
      </c>
      <c r="B15" s="17">
        <v>5</v>
      </c>
      <c r="C15" s="17">
        <v>8</v>
      </c>
      <c r="D15" s="17">
        <v>3</v>
      </c>
      <c r="E15" s="17">
        <v>5</v>
      </c>
      <c r="F15" s="17">
        <v>2</v>
      </c>
      <c r="G15" s="17">
        <f t="shared" si="0"/>
        <v>23</v>
      </c>
      <c r="H15" s="6">
        <f t="shared" si="1"/>
        <v>0.40266106442577032</v>
      </c>
    </row>
    <row r="16" spans="1:8" x14ac:dyDescent="0.25">
      <c r="A16" s="5" t="s">
        <v>105</v>
      </c>
      <c r="B16" s="17">
        <v>6</v>
      </c>
      <c r="C16" s="17">
        <v>4</v>
      </c>
      <c r="D16" s="17">
        <v>2</v>
      </c>
      <c r="E16" s="17">
        <v>5</v>
      </c>
      <c r="F16" s="17">
        <v>5</v>
      </c>
      <c r="G16" s="17">
        <f t="shared" si="0"/>
        <v>22</v>
      </c>
      <c r="H16" s="6">
        <f t="shared" si="1"/>
        <v>0.38515406162464988</v>
      </c>
    </row>
    <row r="17" spans="1:8" x14ac:dyDescent="0.25">
      <c r="A17" s="5" t="s">
        <v>106</v>
      </c>
      <c r="B17" s="17">
        <v>7</v>
      </c>
      <c r="C17" s="17">
        <v>1</v>
      </c>
      <c r="D17" s="17">
        <v>6</v>
      </c>
      <c r="E17" s="17">
        <v>2</v>
      </c>
      <c r="F17" s="17">
        <v>5</v>
      </c>
      <c r="G17" s="17">
        <f t="shared" si="0"/>
        <v>21</v>
      </c>
      <c r="H17" s="6">
        <f t="shared" si="1"/>
        <v>0.36764705882352944</v>
      </c>
    </row>
    <row r="18" spans="1:8" x14ac:dyDescent="0.25">
      <c r="A18" s="20" t="s">
        <v>107</v>
      </c>
      <c r="B18" s="17">
        <v>1</v>
      </c>
      <c r="C18" s="17">
        <v>7</v>
      </c>
      <c r="D18" s="17">
        <v>5</v>
      </c>
      <c r="E18" s="17">
        <v>6</v>
      </c>
      <c r="F18" s="17">
        <v>2</v>
      </c>
      <c r="G18" s="17">
        <f t="shared" si="0"/>
        <v>21</v>
      </c>
      <c r="H18" s="6">
        <f t="shared" si="1"/>
        <v>0.36764705882352944</v>
      </c>
    </row>
    <row r="19" spans="1:8" x14ac:dyDescent="0.25">
      <c r="A19" s="5" t="s">
        <v>108</v>
      </c>
      <c r="B19" s="17">
        <v>1</v>
      </c>
      <c r="C19" s="17">
        <v>4</v>
      </c>
      <c r="D19" s="17">
        <v>3</v>
      </c>
      <c r="E19" s="17">
        <v>6</v>
      </c>
      <c r="F19" s="17">
        <v>3</v>
      </c>
      <c r="G19" s="17">
        <f t="shared" si="0"/>
        <v>17</v>
      </c>
      <c r="H19" s="6">
        <f t="shared" si="1"/>
        <v>0.29761904761904762</v>
      </c>
    </row>
    <row r="20" spans="1:8" x14ac:dyDescent="0.25">
      <c r="A20" s="5" t="s">
        <v>109</v>
      </c>
      <c r="B20" s="17">
        <v>1</v>
      </c>
      <c r="C20" s="17">
        <v>3</v>
      </c>
      <c r="D20" s="17">
        <v>6</v>
      </c>
      <c r="E20" s="17">
        <v>3</v>
      </c>
      <c r="F20" s="17">
        <v>3</v>
      </c>
      <c r="G20" s="17">
        <f t="shared" si="0"/>
        <v>16</v>
      </c>
      <c r="H20" s="6">
        <f t="shared" si="1"/>
        <v>0.28011204481792717</v>
      </c>
    </row>
    <row r="21" spans="1:8" x14ac:dyDescent="0.25">
      <c r="A21" s="5" t="s">
        <v>110</v>
      </c>
      <c r="B21" s="17">
        <v>245</v>
      </c>
      <c r="C21" s="17">
        <v>353</v>
      </c>
      <c r="D21" s="17">
        <v>205</v>
      </c>
      <c r="E21" s="17">
        <v>165</v>
      </c>
      <c r="F21" s="17">
        <v>254</v>
      </c>
      <c r="G21" s="17">
        <f t="shared" si="0"/>
        <v>1222</v>
      </c>
      <c r="H21" s="6">
        <f t="shared" si="1"/>
        <v>21.393557422969188</v>
      </c>
    </row>
    <row r="22" spans="1:8" x14ac:dyDescent="0.25">
      <c r="A22" s="5" t="s">
        <v>22</v>
      </c>
      <c r="B22" s="36">
        <v>118</v>
      </c>
      <c r="C22" s="36">
        <v>129</v>
      </c>
      <c r="D22" s="36">
        <v>184</v>
      </c>
      <c r="E22" s="36">
        <v>134</v>
      </c>
      <c r="F22" s="36">
        <v>112</v>
      </c>
      <c r="G22" s="36">
        <f>SUM(B22:F22)</f>
        <v>677</v>
      </c>
      <c r="H22" s="6">
        <f>G22*100/5712</f>
        <v>11.852240896358543</v>
      </c>
    </row>
    <row r="23" spans="1:8" x14ac:dyDescent="0.25">
      <c r="A23" s="12" t="s">
        <v>20</v>
      </c>
      <c r="B23" s="19">
        <f>SUM(B3:B21)</f>
        <v>980</v>
      </c>
      <c r="C23" s="19">
        <f>SUM(C3:C21)</f>
        <v>1203</v>
      </c>
      <c r="D23" s="19">
        <f>SUM(D3:D21)</f>
        <v>1018</v>
      </c>
      <c r="E23" s="19">
        <f>SUM(E3:E21)</f>
        <v>992</v>
      </c>
      <c r="F23" s="19">
        <f>SUM(F3:F21)</f>
        <v>842</v>
      </c>
      <c r="G23" s="19">
        <f t="shared" si="0"/>
        <v>5035</v>
      </c>
      <c r="H23" s="13">
        <f t="shared" si="1"/>
        <v>88.147759103641462</v>
      </c>
    </row>
  </sheetData>
  <mergeCells count="1">
    <mergeCell ref="A1:H1"/>
  </mergeCells>
  <pageMargins left="0.7" right="0.7" top="0.75" bottom="0.75" header="0.3" footer="0.3"/>
  <ignoredErrors>
    <ignoredError sqref="B23:F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E310D-3215-4BA7-BFAA-0EA870804060}">
  <dimension ref="A1:H23"/>
  <sheetViews>
    <sheetView zoomScale="80" zoomScaleNormal="80" workbookViewId="0">
      <selection activeCell="H23" sqref="A1:H23"/>
    </sheetView>
  </sheetViews>
  <sheetFormatPr baseColWidth="10" defaultRowHeight="15" x14ac:dyDescent="0.25"/>
  <cols>
    <col min="1" max="1" width="34.42578125" customWidth="1"/>
    <col min="2" max="6" width="6.7109375" style="1" customWidth="1"/>
    <col min="7" max="7" width="13.7109375" style="1" bestFit="1" customWidth="1"/>
    <col min="8" max="8" width="11.42578125" style="1"/>
  </cols>
  <sheetData>
    <row r="1" spans="1:8" x14ac:dyDescent="0.25">
      <c r="A1" s="34" t="s">
        <v>35</v>
      </c>
      <c r="B1" s="34"/>
      <c r="C1" s="34"/>
      <c r="D1" s="34"/>
      <c r="E1" s="34"/>
      <c r="F1" s="34"/>
      <c r="G1" s="34"/>
      <c r="H1" s="34"/>
    </row>
    <row r="2" spans="1:8" x14ac:dyDescent="0.25">
      <c r="A2" s="10" t="s">
        <v>36</v>
      </c>
      <c r="B2" s="16">
        <v>2016</v>
      </c>
      <c r="C2" s="16">
        <v>2017</v>
      </c>
      <c r="D2" s="16">
        <v>2018</v>
      </c>
      <c r="E2" s="16">
        <v>2019</v>
      </c>
      <c r="F2" s="16">
        <v>2020</v>
      </c>
      <c r="G2" s="16" t="s">
        <v>66</v>
      </c>
      <c r="H2" s="10" t="s">
        <v>134</v>
      </c>
    </row>
    <row r="3" spans="1:8" x14ac:dyDescent="0.25">
      <c r="A3" s="24" t="s">
        <v>37</v>
      </c>
      <c r="B3" s="18">
        <v>1976</v>
      </c>
      <c r="C3" s="18">
        <v>2178</v>
      </c>
      <c r="D3" s="18">
        <v>2159</v>
      </c>
      <c r="E3" s="18">
        <v>2350</v>
      </c>
      <c r="F3" s="18">
        <v>2174</v>
      </c>
      <c r="G3" s="18">
        <f t="shared" ref="G3:G23" si="0">SUM(B3:F3)</f>
        <v>10837</v>
      </c>
      <c r="H3" s="9">
        <f>G3*100/25315</f>
        <v>42.808611495160974</v>
      </c>
    </row>
    <row r="4" spans="1:8" x14ac:dyDescent="0.25">
      <c r="A4" s="24" t="s">
        <v>22</v>
      </c>
      <c r="B4" s="18">
        <v>598</v>
      </c>
      <c r="C4" s="18">
        <v>571</v>
      </c>
      <c r="D4" s="18">
        <v>1068</v>
      </c>
      <c r="E4" s="18">
        <v>648</v>
      </c>
      <c r="F4" s="18">
        <v>396</v>
      </c>
      <c r="G4" s="18">
        <f t="shared" si="0"/>
        <v>3281</v>
      </c>
      <c r="H4" s="9">
        <f t="shared" ref="H4:H23" si="1">G4*100/25315</f>
        <v>12.960695239976298</v>
      </c>
    </row>
    <row r="5" spans="1:8" x14ac:dyDescent="0.25">
      <c r="A5" s="24" t="s">
        <v>123</v>
      </c>
      <c r="B5" s="18">
        <v>476</v>
      </c>
      <c r="C5" s="18">
        <v>306</v>
      </c>
      <c r="D5" s="18">
        <v>230</v>
      </c>
      <c r="E5" s="18">
        <v>232</v>
      </c>
      <c r="F5" s="18">
        <v>177</v>
      </c>
      <c r="G5" s="18">
        <f t="shared" si="0"/>
        <v>1421</v>
      </c>
      <c r="H5" s="9">
        <f t="shared" si="1"/>
        <v>5.6132727631838835</v>
      </c>
    </row>
    <row r="6" spans="1:8" x14ac:dyDescent="0.25">
      <c r="A6" s="20" t="s">
        <v>124</v>
      </c>
      <c r="B6" s="17">
        <v>254</v>
      </c>
      <c r="C6" s="17">
        <v>270</v>
      </c>
      <c r="D6" s="17">
        <v>265</v>
      </c>
      <c r="E6" s="17">
        <v>276</v>
      </c>
      <c r="F6" s="17">
        <v>244</v>
      </c>
      <c r="G6" s="17">
        <f t="shared" si="0"/>
        <v>1309</v>
      </c>
      <c r="H6" s="6">
        <f t="shared" si="1"/>
        <v>5.1708473237211141</v>
      </c>
    </row>
    <row r="7" spans="1:8" x14ac:dyDescent="0.25">
      <c r="A7" s="20" t="s">
        <v>39</v>
      </c>
      <c r="B7" s="17">
        <v>151</v>
      </c>
      <c r="C7" s="17">
        <v>168</v>
      </c>
      <c r="D7" s="17">
        <v>148</v>
      </c>
      <c r="E7" s="17">
        <v>158</v>
      </c>
      <c r="F7" s="17">
        <v>155</v>
      </c>
      <c r="G7" s="17">
        <f t="shared" si="0"/>
        <v>780</v>
      </c>
      <c r="H7" s="6">
        <f t="shared" si="1"/>
        <v>3.0811771676871422</v>
      </c>
    </row>
    <row r="8" spans="1:8" x14ac:dyDescent="0.25">
      <c r="A8" s="20" t="s">
        <v>38</v>
      </c>
      <c r="B8" s="17">
        <v>117</v>
      </c>
      <c r="C8" s="17">
        <v>129</v>
      </c>
      <c r="D8" s="17">
        <v>131</v>
      </c>
      <c r="E8" s="17">
        <v>107</v>
      </c>
      <c r="F8" s="17">
        <v>122</v>
      </c>
      <c r="G8" s="17">
        <f t="shared" si="0"/>
        <v>606</v>
      </c>
      <c r="H8" s="6">
        <f t="shared" si="1"/>
        <v>2.3938376456646258</v>
      </c>
    </row>
    <row r="9" spans="1:8" x14ac:dyDescent="0.25">
      <c r="A9" s="20" t="s">
        <v>41</v>
      </c>
      <c r="B9" s="17">
        <v>97</v>
      </c>
      <c r="C9" s="17">
        <v>93</v>
      </c>
      <c r="D9" s="17">
        <v>83</v>
      </c>
      <c r="E9" s="17">
        <v>113</v>
      </c>
      <c r="F9" s="17">
        <v>91</v>
      </c>
      <c r="G9" s="17">
        <f t="shared" si="0"/>
        <v>477</v>
      </c>
      <c r="H9" s="6">
        <f t="shared" si="1"/>
        <v>1.8842583448548291</v>
      </c>
    </row>
    <row r="10" spans="1:8" x14ac:dyDescent="0.25">
      <c r="A10" s="20" t="s">
        <v>125</v>
      </c>
      <c r="B10" s="17">
        <v>96</v>
      </c>
      <c r="C10" s="17">
        <v>84</v>
      </c>
      <c r="D10" s="17">
        <v>103</v>
      </c>
      <c r="E10" s="17">
        <v>96</v>
      </c>
      <c r="F10" s="17">
        <v>87</v>
      </c>
      <c r="G10" s="17">
        <f t="shared" si="0"/>
        <v>466</v>
      </c>
      <c r="H10" s="6">
        <f t="shared" si="1"/>
        <v>1.8408058463361643</v>
      </c>
    </row>
    <row r="11" spans="1:8" x14ac:dyDescent="0.25">
      <c r="A11" s="20" t="s">
        <v>126</v>
      </c>
      <c r="B11" s="17">
        <v>65</v>
      </c>
      <c r="C11" s="17">
        <v>142</v>
      </c>
      <c r="D11" s="17">
        <v>88</v>
      </c>
      <c r="E11" s="17">
        <v>68</v>
      </c>
      <c r="F11" s="17">
        <v>55</v>
      </c>
      <c r="G11" s="17">
        <f t="shared" si="0"/>
        <v>418</v>
      </c>
      <c r="H11" s="6">
        <f t="shared" si="1"/>
        <v>1.6511949437092632</v>
      </c>
    </row>
    <row r="12" spans="1:8" x14ac:dyDescent="0.25">
      <c r="A12" s="20" t="s">
        <v>127</v>
      </c>
      <c r="B12" s="17">
        <v>79</v>
      </c>
      <c r="C12" s="17">
        <v>91</v>
      </c>
      <c r="D12" s="17">
        <v>92</v>
      </c>
      <c r="E12" s="17">
        <v>81</v>
      </c>
      <c r="F12" s="17">
        <v>67</v>
      </c>
      <c r="G12" s="17">
        <f t="shared" si="0"/>
        <v>410</v>
      </c>
      <c r="H12" s="6">
        <f t="shared" si="1"/>
        <v>1.6195931266047798</v>
      </c>
    </row>
    <row r="13" spans="1:8" x14ac:dyDescent="0.25">
      <c r="A13" s="20" t="s">
        <v>128</v>
      </c>
      <c r="B13" s="17">
        <v>111</v>
      </c>
      <c r="C13" s="17">
        <v>91</v>
      </c>
      <c r="D13" s="17">
        <v>79</v>
      </c>
      <c r="E13" s="17">
        <v>52</v>
      </c>
      <c r="F13" s="17">
        <v>71</v>
      </c>
      <c r="G13" s="17">
        <f t="shared" si="0"/>
        <v>404</v>
      </c>
      <c r="H13" s="6">
        <f t="shared" si="1"/>
        <v>1.5958917637764172</v>
      </c>
    </row>
    <row r="14" spans="1:8" x14ac:dyDescent="0.25">
      <c r="A14" s="20" t="s">
        <v>42</v>
      </c>
      <c r="B14" s="17">
        <v>71</v>
      </c>
      <c r="C14" s="17">
        <v>92</v>
      </c>
      <c r="D14" s="17">
        <v>71</v>
      </c>
      <c r="E14" s="17">
        <v>74</v>
      </c>
      <c r="F14" s="17">
        <v>80</v>
      </c>
      <c r="G14" s="17">
        <f t="shared" si="0"/>
        <v>388</v>
      </c>
      <c r="H14" s="6">
        <f t="shared" si="1"/>
        <v>1.5326881295674502</v>
      </c>
    </row>
    <row r="15" spans="1:8" x14ac:dyDescent="0.25">
      <c r="A15" s="20" t="s">
        <v>129</v>
      </c>
      <c r="B15" s="17">
        <v>52</v>
      </c>
      <c r="C15" s="17">
        <v>73</v>
      </c>
      <c r="D15" s="17">
        <v>91</v>
      </c>
      <c r="E15" s="17">
        <v>83</v>
      </c>
      <c r="F15" s="17">
        <v>71</v>
      </c>
      <c r="G15" s="17">
        <f t="shared" si="0"/>
        <v>370</v>
      </c>
      <c r="H15" s="6">
        <f t="shared" si="1"/>
        <v>1.4615840410823622</v>
      </c>
    </row>
    <row r="16" spans="1:8" x14ac:dyDescent="0.25">
      <c r="A16" s="20" t="s">
        <v>40</v>
      </c>
      <c r="B16" s="17">
        <v>59</v>
      </c>
      <c r="C16" s="17">
        <v>67</v>
      </c>
      <c r="D16" s="17">
        <v>83</v>
      </c>
      <c r="E16" s="17">
        <v>55</v>
      </c>
      <c r="F16" s="17">
        <v>70</v>
      </c>
      <c r="G16" s="17">
        <f t="shared" si="0"/>
        <v>334</v>
      </c>
      <c r="H16" s="6">
        <f t="shared" si="1"/>
        <v>1.3193758641121864</v>
      </c>
    </row>
    <row r="17" spans="1:8" x14ac:dyDescent="0.25">
      <c r="A17" s="20" t="s">
        <v>130</v>
      </c>
      <c r="B17" s="17">
        <v>46</v>
      </c>
      <c r="C17" s="17">
        <v>66</v>
      </c>
      <c r="D17" s="17">
        <v>64</v>
      </c>
      <c r="E17" s="17">
        <v>78</v>
      </c>
      <c r="F17" s="17">
        <v>56</v>
      </c>
      <c r="G17" s="17">
        <f t="shared" si="0"/>
        <v>310</v>
      </c>
      <c r="H17" s="6">
        <f t="shared" si="1"/>
        <v>1.224570412798736</v>
      </c>
    </row>
    <row r="18" spans="1:8" x14ac:dyDescent="0.25">
      <c r="A18" s="20" t="s">
        <v>43</v>
      </c>
      <c r="B18" s="17">
        <v>37</v>
      </c>
      <c r="C18" s="17">
        <v>69</v>
      </c>
      <c r="D18" s="17">
        <v>66</v>
      </c>
      <c r="E18" s="17">
        <v>68</v>
      </c>
      <c r="F18" s="17">
        <v>46</v>
      </c>
      <c r="G18" s="17">
        <f t="shared" si="0"/>
        <v>286</v>
      </c>
      <c r="H18" s="6">
        <f t="shared" si="1"/>
        <v>1.1297649614852854</v>
      </c>
    </row>
    <row r="19" spans="1:8" x14ac:dyDescent="0.25">
      <c r="A19" s="20" t="s">
        <v>131</v>
      </c>
      <c r="B19" s="17">
        <v>37</v>
      </c>
      <c r="C19" s="17">
        <v>73</v>
      </c>
      <c r="D19" s="17">
        <v>45</v>
      </c>
      <c r="E19" s="17">
        <v>56</v>
      </c>
      <c r="F19" s="17">
        <v>55</v>
      </c>
      <c r="G19" s="17">
        <f t="shared" si="0"/>
        <v>266</v>
      </c>
      <c r="H19" s="6">
        <f t="shared" si="1"/>
        <v>1.0507604187240767</v>
      </c>
    </row>
    <row r="20" spans="1:8" x14ac:dyDescent="0.25">
      <c r="A20" s="20" t="s">
        <v>44</v>
      </c>
      <c r="B20" s="17">
        <v>35</v>
      </c>
      <c r="C20" s="17">
        <v>67</v>
      </c>
      <c r="D20" s="17">
        <v>46</v>
      </c>
      <c r="E20" s="17">
        <v>51</v>
      </c>
      <c r="F20" s="17">
        <v>41</v>
      </c>
      <c r="G20" s="17">
        <f t="shared" si="0"/>
        <v>240</v>
      </c>
      <c r="H20" s="6">
        <f t="shared" si="1"/>
        <v>0.94805451313450528</v>
      </c>
    </row>
    <row r="21" spans="1:8" x14ac:dyDescent="0.25">
      <c r="A21" s="20" t="s">
        <v>132</v>
      </c>
      <c r="B21" s="17">
        <v>18</v>
      </c>
      <c r="C21" s="17">
        <v>27</v>
      </c>
      <c r="D21" s="17">
        <v>34</v>
      </c>
      <c r="E21" s="17">
        <v>22</v>
      </c>
      <c r="F21" s="17">
        <v>98</v>
      </c>
      <c r="G21" s="17">
        <f t="shared" si="0"/>
        <v>199</v>
      </c>
      <c r="H21" s="6">
        <f t="shared" si="1"/>
        <v>0.78609520047402726</v>
      </c>
    </row>
    <row r="22" spans="1:8" x14ac:dyDescent="0.25">
      <c r="A22" s="20" t="s">
        <v>64</v>
      </c>
      <c r="B22" s="17">
        <v>593</v>
      </c>
      <c r="C22" s="17">
        <v>663</v>
      </c>
      <c r="D22" s="17">
        <v>468</v>
      </c>
      <c r="E22" s="17">
        <v>509</v>
      </c>
      <c r="F22" s="17">
        <v>280</v>
      </c>
      <c r="G22" s="17">
        <f t="shared" si="0"/>
        <v>2513</v>
      </c>
      <c r="H22" s="6">
        <f t="shared" si="1"/>
        <v>9.9269207979458827</v>
      </c>
    </row>
    <row r="23" spans="1:8" x14ac:dyDescent="0.25">
      <c r="A23" s="22" t="s">
        <v>133</v>
      </c>
      <c r="B23" s="19">
        <f>SUM(B3:B22)</f>
        <v>4968</v>
      </c>
      <c r="C23" s="19">
        <f>SUM(C3:C22)</f>
        <v>5320</v>
      </c>
      <c r="D23" s="19">
        <f>SUM(D3:D22)</f>
        <v>5414</v>
      </c>
      <c r="E23" s="19">
        <f>SUM(E3:E22)</f>
        <v>5177</v>
      </c>
      <c r="F23" s="19">
        <f>SUM(F3:F22)</f>
        <v>4436</v>
      </c>
      <c r="G23" s="19">
        <f t="shared" si="0"/>
        <v>25315</v>
      </c>
      <c r="H23" s="13">
        <f t="shared" si="1"/>
        <v>100</v>
      </c>
    </row>
  </sheetData>
  <mergeCells count="1">
    <mergeCell ref="A1:H1"/>
  </mergeCells>
  <pageMargins left="0.7" right="0.7" top="0.75" bottom="0.75" header="0.3" footer="0.3"/>
  <pageSetup paperSize="9" orientation="portrait" horizontalDpi="4294967293" verticalDpi="0" r:id="rId1"/>
  <ignoredErrors>
    <ignoredError sqref="B23:F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A59C-C079-492C-9B26-983BEE190017}">
  <dimension ref="A1:H23"/>
  <sheetViews>
    <sheetView zoomScale="80" zoomScaleNormal="80" workbookViewId="0">
      <selection activeCell="H23" sqref="A1:H23"/>
    </sheetView>
  </sheetViews>
  <sheetFormatPr baseColWidth="10" defaultRowHeight="15" x14ac:dyDescent="0.25"/>
  <cols>
    <col min="1" max="1" width="46" customWidth="1"/>
    <col min="2" max="6" width="6" bestFit="1" customWidth="1"/>
    <col min="7" max="7" width="13.7109375" bestFit="1" customWidth="1"/>
  </cols>
  <sheetData>
    <row r="1" spans="1:8" x14ac:dyDescent="0.25">
      <c r="A1" s="35" t="s">
        <v>116</v>
      </c>
      <c r="B1" s="35"/>
      <c r="C1" s="35"/>
      <c r="D1" s="35"/>
      <c r="E1" s="35"/>
      <c r="F1" s="35"/>
      <c r="G1" s="35"/>
      <c r="H1" s="35"/>
    </row>
    <row r="2" spans="1:8" x14ac:dyDescent="0.25">
      <c r="A2" s="4" t="s">
        <v>36</v>
      </c>
      <c r="B2" s="26">
        <v>2016</v>
      </c>
      <c r="C2" s="26">
        <v>2017</v>
      </c>
      <c r="D2" s="26">
        <v>2018</v>
      </c>
      <c r="E2" s="26">
        <v>2019</v>
      </c>
      <c r="F2" s="26">
        <v>2020</v>
      </c>
      <c r="G2" s="26" t="s">
        <v>66</v>
      </c>
      <c r="H2" s="7" t="s">
        <v>134</v>
      </c>
    </row>
    <row r="3" spans="1:8" x14ac:dyDescent="0.25">
      <c r="A3" s="20" t="s">
        <v>22</v>
      </c>
      <c r="B3" s="23">
        <v>311</v>
      </c>
      <c r="C3" s="23">
        <v>336</v>
      </c>
      <c r="D3" s="23">
        <v>300</v>
      </c>
      <c r="E3" s="23">
        <v>260</v>
      </c>
      <c r="F3" s="23">
        <v>110</v>
      </c>
      <c r="G3" s="23">
        <f t="shared" ref="G3:G23" si="0">SUM(B3:F3)</f>
        <v>1317</v>
      </c>
      <c r="H3" s="14">
        <f>G3*100/4168</f>
        <v>31.5978886756238</v>
      </c>
    </row>
    <row r="4" spans="1:8" x14ac:dyDescent="0.25">
      <c r="A4" s="8" t="s">
        <v>115</v>
      </c>
      <c r="B4" s="18">
        <v>84</v>
      </c>
      <c r="C4" s="18">
        <v>266</v>
      </c>
      <c r="D4" s="18">
        <v>148</v>
      </c>
      <c r="E4" s="18">
        <v>138</v>
      </c>
      <c r="F4" s="18">
        <v>38</v>
      </c>
      <c r="G4" s="18">
        <f t="shared" si="0"/>
        <v>674</v>
      </c>
      <c r="H4" s="15">
        <f t="shared" ref="H4:H23" si="1">G4*100/4168</f>
        <v>16.170825335892513</v>
      </c>
    </row>
    <row r="5" spans="1:8" x14ac:dyDescent="0.25">
      <c r="A5" s="24" t="s">
        <v>138</v>
      </c>
      <c r="B5" s="18">
        <v>163</v>
      </c>
      <c r="C5" s="18">
        <v>142</v>
      </c>
      <c r="D5" s="18">
        <v>124</v>
      </c>
      <c r="E5" s="18">
        <v>103</v>
      </c>
      <c r="F5" s="18">
        <v>57</v>
      </c>
      <c r="G5" s="18">
        <f t="shared" si="0"/>
        <v>589</v>
      </c>
      <c r="H5" s="15">
        <f t="shared" si="1"/>
        <v>14.13147792706334</v>
      </c>
    </row>
    <row r="6" spans="1:8" x14ac:dyDescent="0.25">
      <c r="A6" s="24" t="s">
        <v>139</v>
      </c>
      <c r="B6" s="18">
        <v>109</v>
      </c>
      <c r="C6" s="18">
        <v>102</v>
      </c>
      <c r="D6" s="18">
        <v>110</v>
      </c>
      <c r="E6" s="18">
        <v>95</v>
      </c>
      <c r="F6" s="18">
        <v>50</v>
      </c>
      <c r="G6" s="18">
        <f t="shared" si="0"/>
        <v>466</v>
      </c>
      <c r="H6" s="15">
        <f t="shared" si="1"/>
        <v>11.18042226487524</v>
      </c>
    </row>
    <row r="7" spans="1:8" x14ac:dyDescent="0.25">
      <c r="A7" s="5" t="s">
        <v>140</v>
      </c>
      <c r="B7" s="23">
        <v>30</v>
      </c>
      <c r="C7" s="23">
        <v>85</v>
      </c>
      <c r="D7" s="23">
        <v>66</v>
      </c>
      <c r="E7" s="23">
        <v>81</v>
      </c>
      <c r="F7" s="23">
        <v>36</v>
      </c>
      <c r="G7" s="23">
        <f t="shared" si="0"/>
        <v>298</v>
      </c>
      <c r="H7" s="14">
        <f t="shared" si="1"/>
        <v>7.1497120921305184</v>
      </c>
    </row>
    <row r="8" spans="1:8" x14ac:dyDescent="0.25">
      <c r="A8" s="20" t="s">
        <v>141</v>
      </c>
      <c r="B8" s="23">
        <v>27</v>
      </c>
      <c r="C8" s="23">
        <v>56</v>
      </c>
      <c r="D8" s="23">
        <v>36</v>
      </c>
      <c r="E8" s="23">
        <v>26</v>
      </c>
      <c r="F8" s="23">
        <v>15</v>
      </c>
      <c r="G8" s="23">
        <f t="shared" si="0"/>
        <v>160</v>
      </c>
      <c r="H8" s="14">
        <f t="shared" si="1"/>
        <v>3.8387715930902111</v>
      </c>
    </row>
    <row r="9" spans="1:8" x14ac:dyDescent="0.25">
      <c r="A9" s="5" t="s">
        <v>114</v>
      </c>
      <c r="B9" s="23">
        <v>35</v>
      </c>
      <c r="C9" s="23">
        <v>22</v>
      </c>
      <c r="D9" s="23">
        <v>43</v>
      </c>
      <c r="E9" s="23">
        <v>30</v>
      </c>
      <c r="F9" s="23">
        <v>22</v>
      </c>
      <c r="G9" s="23">
        <f t="shared" si="0"/>
        <v>152</v>
      </c>
      <c r="H9" s="14">
        <f t="shared" si="1"/>
        <v>3.6468330134357005</v>
      </c>
    </row>
    <row r="10" spans="1:8" x14ac:dyDescent="0.25">
      <c r="A10" s="5" t="s">
        <v>142</v>
      </c>
      <c r="B10" s="23">
        <v>0</v>
      </c>
      <c r="C10" s="23">
        <v>22</v>
      </c>
      <c r="D10" s="23">
        <v>25</v>
      </c>
      <c r="E10" s="23">
        <v>30</v>
      </c>
      <c r="F10" s="23">
        <v>38</v>
      </c>
      <c r="G10" s="23">
        <f t="shared" si="0"/>
        <v>115</v>
      </c>
      <c r="H10" s="14">
        <f t="shared" si="1"/>
        <v>2.7591170825335891</v>
      </c>
    </row>
    <row r="11" spans="1:8" x14ac:dyDescent="0.25">
      <c r="A11" s="5" t="s">
        <v>113</v>
      </c>
      <c r="B11" s="23">
        <v>9</v>
      </c>
      <c r="C11" s="23">
        <v>36</v>
      </c>
      <c r="D11" s="23">
        <v>11</v>
      </c>
      <c r="E11" s="23">
        <v>18</v>
      </c>
      <c r="F11" s="23">
        <v>5</v>
      </c>
      <c r="G11" s="23">
        <f t="shared" si="0"/>
        <v>79</v>
      </c>
      <c r="H11" s="14">
        <f t="shared" si="1"/>
        <v>1.8953934740882918</v>
      </c>
    </row>
    <row r="12" spans="1:8" x14ac:dyDescent="0.25">
      <c r="A12" s="20" t="s">
        <v>143</v>
      </c>
      <c r="B12" s="23">
        <v>17</v>
      </c>
      <c r="C12" s="23">
        <v>12</v>
      </c>
      <c r="D12" s="23">
        <v>24</v>
      </c>
      <c r="E12" s="23">
        <v>8</v>
      </c>
      <c r="F12" s="23">
        <v>6</v>
      </c>
      <c r="G12" s="23">
        <f t="shared" si="0"/>
        <v>67</v>
      </c>
      <c r="H12" s="14">
        <f t="shared" si="1"/>
        <v>1.607485604606526</v>
      </c>
    </row>
    <row r="13" spans="1:8" x14ac:dyDescent="0.25">
      <c r="A13" s="20" t="s">
        <v>144</v>
      </c>
      <c r="B13" s="23">
        <v>3</v>
      </c>
      <c r="C13" s="23">
        <v>11</v>
      </c>
      <c r="D13" s="23">
        <v>7</v>
      </c>
      <c r="E13" s="23">
        <v>14</v>
      </c>
      <c r="F13" s="23">
        <v>0</v>
      </c>
      <c r="G13" s="23">
        <f t="shared" si="0"/>
        <v>35</v>
      </c>
      <c r="H13" s="14">
        <f t="shared" si="1"/>
        <v>0.83973128598848368</v>
      </c>
    </row>
    <row r="14" spans="1:8" x14ac:dyDescent="0.25">
      <c r="A14" s="20" t="s">
        <v>145</v>
      </c>
      <c r="B14" s="23">
        <v>3</v>
      </c>
      <c r="C14" s="23">
        <v>6</v>
      </c>
      <c r="D14" s="23">
        <v>5</v>
      </c>
      <c r="E14" s="23">
        <v>6</v>
      </c>
      <c r="F14" s="23">
        <v>9</v>
      </c>
      <c r="G14" s="23">
        <f t="shared" si="0"/>
        <v>29</v>
      </c>
      <c r="H14" s="14">
        <f t="shared" si="1"/>
        <v>0.69577735124760076</v>
      </c>
    </row>
    <row r="15" spans="1:8" x14ac:dyDescent="0.25">
      <c r="A15" s="20" t="s">
        <v>148</v>
      </c>
      <c r="B15" s="23">
        <v>3</v>
      </c>
      <c r="C15" s="23">
        <v>2</v>
      </c>
      <c r="D15" s="23">
        <v>2</v>
      </c>
      <c r="E15" s="23">
        <v>3</v>
      </c>
      <c r="F15" s="23">
        <v>3</v>
      </c>
      <c r="G15" s="23">
        <f t="shared" si="0"/>
        <v>13</v>
      </c>
      <c r="H15" s="14">
        <f t="shared" si="1"/>
        <v>0.31190019193857965</v>
      </c>
    </row>
    <row r="16" spans="1:8" x14ac:dyDescent="0.25">
      <c r="A16" s="20" t="s">
        <v>112</v>
      </c>
      <c r="B16" s="23">
        <v>8</v>
      </c>
      <c r="C16" s="23">
        <v>0</v>
      </c>
      <c r="D16" s="23">
        <v>0</v>
      </c>
      <c r="E16" s="23">
        <v>0</v>
      </c>
      <c r="F16" s="23">
        <v>0</v>
      </c>
      <c r="G16" s="23">
        <f t="shared" si="0"/>
        <v>8</v>
      </c>
      <c r="H16" s="14">
        <f t="shared" si="1"/>
        <v>0.19193857965451055</v>
      </c>
    </row>
    <row r="17" spans="1:8" x14ac:dyDescent="0.25">
      <c r="A17" s="20" t="s">
        <v>146</v>
      </c>
      <c r="B17" s="23">
        <v>0</v>
      </c>
      <c r="C17" s="23">
        <v>0</v>
      </c>
      <c r="D17" s="23">
        <v>8</v>
      </c>
      <c r="E17" s="23">
        <v>0</v>
      </c>
      <c r="F17" s="23">
        <v>0</v>
      </c>
      <c r="G17" s="23">
        <f t="shared" si="0"/>
        <v>8</v>
      </c>
      <c r="H17" s="14">
        <f t="shared" si="1"/>
        <v>0.19193857965451055</v>
      </c>
    </row>
    <row r="18" spans="1:8" x14ac:dyDescent="0.25">
      <c r="A18" s="20" t="s">
        <v>147</v>
      </c>
      <c r="B18" s="23">
        <v>1</v>
      </c>
      <c r="C18" s="23">
        <v>2</v>
      </c>
      <c r="D18" s="23">
        <v>1</v>
      </c>
      <c r="E18" s="23">
        <v>2</v>
      </c>
      <c r="F18" s="23">
        <v>1</v>
      </c>
      <c r="G18" s="23">
        <f t="shared" si="0"/>
        <v>7</v>
      </c>
      <c r="H18" s="14">
        <f t="shared" si="1"/>
        <v>0.16794625719769674</v>
      </c>
    </row>
    <row r="19" spans="1:8" x14ac:dyDescent="0.25">
      <c r="A19" s="20" t="s">
        <v>149</v>
      </c>
      <c r="B19" s="23">
        <v>0</v>
      </c>
      <c r="C19" s="23">
        <v>0</v>
      </c>
      <c r="D19" s="23">
        <v>3</v>
      </c>
      <c r="E19" s="23">
        <v>1</v>
      </c>
      <c r="F19" s="23">
        <v>2</v>
      </c>
      <c r="G19" s="23">
        <f t="shared" si="0"/>
        <v>6</v>
      </c>
      <c r="H19" s="14">
        <f t="shared" si="1"/>
        <v>0.14395393474088292</v>
      </c>
    </row>
    <row r="20" spans="1:8" x14ac:dyDescent="0.25">
      <c r="A20" s="20" t="s">
        <v>150</v>
      </c>
      <c r="B20" s="23">
        <v>1</v>
      </c>
      <c r="C20" s="23">
        <v>3</v>
      </c>
      <c r="D20" s="23">
        <v>1</v>
      </c>
      <c r="E20" s="23">
        <v>0</v>
      </c>
      <c r="F20" s="23">
        <v>0</v>
      </c>
      <c r="G20" s="23">
        <f t="shared" si="0"/>
        <v>5</v>
      </c>
      <c r="H20" s="14">
        <f t="shared" si="1"/>
        <v>0.1199616122840691</v>
      </c>
    </row>
    <row r="21" spans="1:8" x14ac:dyDescent="0.25">
      <c r="A21" s="5" t="s">
        <v>151</v>
      </c>
      <c r="B21" s="23">
        <v>0</v>
      </c>
      <c r="C21" s="23">
        <v>0</v>
      </c>
      <c r="D21" s="23">
        <v>0</v>
      </c>
      <c r="E21" s="23">
        <v>4</v>
      </c>
      <c r="F21" s="23">
        <v>0</v>
      </c>
      <c r="G21" s="23">
        <f t="shared" si="0"/>
        <v>4</v>
      </c>
      <c r="H21" s="14">
        <f t="shared" si="1"/>
        <v>9.5969289827255277E-2</v>
      </c>
    </row>
    <row r="22" spans="1:8" x14ac:dyDescent="0.25">
      <c r="A22" s="20" t="s">
        <v>19</v>
      </c>
      <c r="B22" s="23">
        <v>27</v>
      </c>
      <c r="C22" s="23">
        <v>65</v>
      </c>
      <c r="D22" s="23">
        <v>13</v>
      </c>
      <c r="E22" s="23">
        <v>24</v>
      </c>
      <c r="F22" s="23">
        <v>7</v>
      </c>
      <c r="G22" s="23">
        <f t="shared" si="0"/>
        <v>136</v>
      </c>
      <c r="H22" s="14">
        <f t="shared" si="1"/>
        <v>3.2629558541266794</v>
      </c>
    </row>
    <row r="23" spans="1:8" x14ac:dyDescent="0.25">
      <c r="A23" s="21" t="s">
        <v>20</v>
      </c>
      <c r="B23" s="26">
        <f>SUM(B3:B22)</f>
        <v>831</v>
      </c>
      <c r="C23" s="26">
        <f>SUM(C3:C22)</f>
        <v>1168</v>
      </c>
      <c r="D23" s="26">
        <f>SUM(D3:D22)</f>
        <v>927</v>
      </c>
      <c r="E23" s="26">
        <f>SUM(E3:E22)</f>
        <v>843</v>
      </c>
      <c r="F23" s="26">
        <f>SUM(F3:F22)</f>
        <v>399</v>
      </c>
      <c r="G23" s="26">
        <f t="shared" si="0"/>
        <v>4168</v>
      </c>
      <c r="H23" s="25">
        <f t="shared" si="1"/>
        <v>100</v>
      </c>
    </row>
  </sheetData>
  <mergeCells count="1">
    <mergeCell ref="A1:H1"/>
  </mergeCells>
  <pageMargins left="0.7" right="0.7" top="0.75" bottom="0.75" header="0.3" footer="0.3"/>
  <ignoredErrors>
    <ignoredError sqref="B23:F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828C-91FC-4032-A076-E883EDF01806}">
  <dimension ref="A1:H23"/>
  <sheetViews>
    <sheetView zoomScale="80" zoomScaleNormal="80" workbookViewId="0">
      <selection activeCell="F31" sqref="F30:F31"/>
    </sheetView>
  </sheetViews>
  <sheetFormatPr baseColWidth="10" defaultRowHeight="15" x14ac:dyDescent="0.25"/>
  <cols>
    <col min="1" max="1" width="27.7109375" customWidth="1"/>
    <col min="2" max="6" width="6" style="1" bestFit="1" customWidth="1"/>
    <col min="7" max="7" width="13.140625" style="1" bestFit="1" customWidth="1"/>
    <col min="8" max="8" width="11.42578125" style="1"/>
  </cols>
  <sheetData>
    <row r="1" spans="1:8" x14ac:dyDescent="0.25">
      <c r="A1" s="34" t="s">
        <v>45</v>
      </c>
      <c r="B1" s="34"/>
      <c r="C1" s="34"/>
      <c r="D1" s="34"/>
      <c r="E1" s="34"/>
      <c r="F1" s="34"/>
      <c r="G1" s="34"/>
      <c r="H1" s="34"/>
    </row>
    <row r="2" spans="1:8" s="1" customFormat="1" x14ac:dyDescent="0.25">
      <c r="A2" s="27" t="s">
        <v>36</v>
      </c>
      <c r="B2" s="28">
        <v>2016</v>
      </c>
      <c r="C2" s="28">
        <v>2017</v>
      </c>
      <c r="D2" s="28">
        <v>2018</v>
      </c>
      <c r="E2" s="28">
        <v>2019</v>
      </c>
      <c r="F2" s="28">
        <v>2020</v>
      </c>
      <c r="G2" s="28" t="s">
        <v>67</v>
      </c>
      <c r="H2" s="10" t="s">
        <v>134</v>
      </c>
    </row>
    <row r="3" spans="1:8" x14ac:dyDescent="0.25">
      <c r="A3" s="24" t="s">
        <v>0</v>
      </c>
      <c r="B3" s="18">
        <v>2355</v>
      </c>
      <c r="C3" s="18">
        <v>2712</v>
      </c>
      <c r="D3" s="18">
        <v>2780</v>
      </c>
      <c r="E3" s="18">
        <v>2392</v>
      </c>
      <c r="F3" s="18">
        <v>1719</v>
      </c>
      <c r="G3" s="18">
        <f t="shared" ref="G3:G23" si="0">SUM(B3:F3)</f>
        <v>11958</v>
      </c>
      <c r="H3" s="9">
        <f>G3*100/41987</f>
        <v>28.480243885012026</v>
      </c>
    </row>
    <row r="4" spans="1:8" x14ac:dyDescent="0.25">
      <c r="A4" s="24" t="s">
        <v>1</v>
      </c>
      <c r="B4" s="18">
        <v>942</v>
      </c>
      <c r="C4" s="18">
        <v>1530</v>
      </c>
      <c r="D4" s="18">
        <v>1449</v>
      </c>
      <c r="E4" s="18">
        <v>1399</v>
      </c>
      <c r="F4" s="18">
        <v>956</v>
      </c>
      <c r="G4" s="18">
        <f t="shared" si="0"/>
        <v>6276</v>
      </c>
      <c r="H4" s="9">
        <f t="shared" ref="H4:H23" si="1">G4*100/41987</f>
        <v>14.947483744968681</v>
      </c>
    </row>
    <row r="5" spans="1:8" x14ac:dyDescent="0.25">
      <c r="A5" s="24" t="s">
        <v>2</v>
      </c>
      <c r="B5" s="18">
        <v>1009</v>
      </c>
      <c r="C5" s="18">
        <v>1217</v>
      </c>
      <c r="D5" s="18">
        <v>1373</v>
      </c>
      <c r="E5" s="18">
        <v>1212</v>
      </c>
      <c r="F5" s="18">
        <v>778</v>
      </c>
      <c r="G5" s="18">
        <f t="shared" si="0"/>
        <v>5589</v>
      </c>
      <c r="H5" s="9">
        <f t="shared" si="1"/>
        <v>13.31126300997928</v>
      </c>
    </row>
    <row r="6" spans="1:8" x14ac:dyDescent="0.25">
      <c r="A6" s="20" t="s">
        <v>3</v>
      </c>
      <c r="B6" s="17">
        <v>720</v>
      </c>
      <c r="C6" s="17">
        <v>801</v>
      </c>
      <c r="D6" s="17">
        <v>776</v>
      </c>
      <c r="E6" s="17">
        <v>782</v>
      </c>
      <c r="F6" s="17">
        <v>520</v>
      </c>
      <c r="G6" s="17">
        <f t="shared" si="0"/>
        <v>3599</v>
      </c>
      <c r="H6" s="6">
        <f t="shared" si="1"/>
        <v>8.5717007645223529</v>
      </c>
    </row>
    <row r="7" spans="1:8" x14ac:dyDescent="0.25">
      <c r="A7" s="20" t="s">
        <v>4</v>
      </c>
      <c r="B7" s="17">
        <v>461</v>
      </c>
      <c r="C7" s="17">
        <v>561</v>
      </c>
      <c r="D7" s="17">
        <v>534</v>
      </c>
      <c r="E7" s="17">
        <v>457</v>
      </c>
      <c r="F7" s="17">
        <v>293</v>
      </c>
      <c r="G7" s="17">
        <f t="shared" si="0"/>
        <v>2306</v>
      </c>
      <c r="H7" s="6">
        <f t="shared" si="1"/>
        <v>5.4921761497606401</v>
      </c>
    </row>
    <row r="8" spans="1:8" x14ac:dyDescent="0.25">
      <c r="A8" s="20" t="s">
        <v>5</v>
      </c>
      <c r="B8" s="17">
        <v>391</v>
      </c>
      <c r="C8" s="17">
        <v>502</v>
      </c>
      <c r="D8" s="17">
        <v>486</v>
      </c>
      <c r="E8" s="17">
        <v>207</v>
      </c>
      <c r="F8" s="17">
        <v>133</v>
      </c>
      <c r="G8" s="17">
        <f t="shared" si="0"/>
        <v>1719</v>
      </c>
      <c r="H8" s="6">
        <f t="shared" si="1"/>
        <v>4.0941243718293761</v>
      </c>
    </row>
    <row r="9" spans="1:8" x14ac:dyDescent="0.25">
      <c r="A9" s="20" t="s">
        <v>6</v>
      </c>
      <c r="B9" s="17">
        <v>513</v>
      </c>
      <c r="C9" s="17">
        <v>403</v>
      </c>
      <c r="D9" s="17">
        <v>279</v>
      </c>
      <c r="E9" s="17">
        <v>298</v>
      </c>
      <c r="F9" s="17">
        <v>219</v>
      </c>
      <c r="G9" s="17">
        <f t="shared" si="0"/>
        <v>1712</v>
      </c>
      <c r="H9" s="6">
        <f t="shared" si="1"/>
        <v>4.0774525448353058</v>
      </c>
    </row>
    <row r="10" spans="1:8" x14ac:dyDescent="0.25">
      <c r="A10" s="20" t="s">
        <v>7</v>
      </c>
      <c r="B10" s="17">
        <v>677</v>
      </c>
      <c r="C10" s="17">
        <v>305</v>
      </c>
      <c r="D10" s="17">
        <v>240</v>
      </c>
      <c r="E10" s="17">
        <v>119</v>
      </c>
      <c r="F10" s="17">
        <v>52</v>
      </c>
      <c r="G10" s="17">
        <f t="shared" si="0"/>
        <v>1393</v>
      </c>
      <c r="H10" s="6">
        <f t="shared" si="1"/>
        <v>3.317693571819849</v>
      </c>
    </row>
    <row r="11" spans="1:8" x14ac:dyDescent="0.25">
      <c r="A11" s="20" t="s">
        <v>8</v>
      </c>
      <c r="B11" s="17">
        <v>215</v>
      </c>
      <c r="C11" s="17">
        <v>285</v>
      </c>
      <c r="D11" s="17">
        <v>292</v>
      </c>
      <c r="E11" s="17">
        <v>272</v>
      </c>
      <c r="F11" s="17">
        <v>208</v>
      </c>
      <c r="G11" s="17">
        <f t="shared" si="0"/>
        <v>1272</v>
      </c>
      <c r="H11" s="6">
        <f t="shared" si="1"/>
        <v>3.029509133779503</v>
      </c>
    </row>
    <row r="12" spans="1:8" x14ac:dyDescent="0.25">
      <c r="A12" s="20" t="s">
        <v>9</v>
      </c>
      <c r="B12" s="17">
        <v>211</v>
      </c>
      <c r="C12" s="17">
        <v>251</v>
      </c>
      <c r="D12" s="17">
        <v>242</v>
      </c>
      <c r="E12" s="17">
        <v>175</v>
      </c>
      <c r="F12" s="17">
        <v>133</v>
      </c>
      <c r="G12" s="17">
        <f t="shared" si="0"/>
        <v>1012</v>
      </c>
      <c r="H12" s="6">
        <f t="shared" si="1"/>
        <v>2.4102698454283469</v>
      </c>
    </row>
    <row r="13" spans="1:8" x14ac:dyDescent="0.25">
      <c r="A13" s="20" t="s">
        <v>10</v>
      </c>
      <c r="B13" s="17">
        <v>161</v>
      </c>
      <c r="C13" s="17">
        <v>194</v>
      </c>
      <c r="D13" s="17">
        <v>173</v>
      </c>
      <c r="E13" s="17">
        <v>168</v>
      </c>
      <c r="F13" s="17">
        <v>189</v>
      </c>
      <c r="G13" s="17">
        <f t="shared" si="0"/>
        <v>885</v>
      </c>
      <c r="H13" s="6">
        <f t="shared" si="1"/>
        <v>2.1077952699645128</v>
      </c>
    </row>
    <row r="14" spans="1:8" x14ac:dyDescent="0.25">
      <c r="A14" s="20" t="s">
        <v>11</v>
      </c>
      <c r="B14" s="17">
        <v>82</v>
      </c>
      <c r="C14" s="17">
        <v>101</v>
      </c>
      <c r="D14" s="17">
        <v>178</v>
      </c>
      <c r="E14" s="17">
        <v>168</v>
      </c>
      <c r="F14" s="17">
        <v>125</v>
      </c>
      <c r="G14" s="17">
        <f t="shared" si="0"/>
        <v>654</v>
      </c>
      <c r="H14" s="6">
        <f t="shared" si="1"/>
        <v>1.5576249791602164</v>
      </c>
    </row>
    <row r="15" spans="1:8" x14ac:dyDescent="0.25">
      <c r="A15" s="20" t="s">
        <v>12</v>
      </c>
      <c r="B15" s="17">
        <v>38</v>
      </c>
      <c r="C15" s="17">
        <v>112</v>
      </c>
      <c r="D15" s="17">
        <v>97</v>
      </c>
      <c r="E15" s="17">
        <v>111</v>
      </c>
      <c r="F15" s="17">
        <v>70</v>
      </c>
      <c r="G15" s="17">
        <f t="shared" si="0"/>
        <v>428</v>
      </c>
      <c r="H15" s="6">
        <f t="shared" si="1"/>
        <v>1.0193631362088265</v>
      </c>
    </row>
    <row r="16" spans="1:8" x14ac:dyDescent="0.25">
      <c r="A16" s="20" t="s">
        <v>13</v>
      </c>
      <c r="B16" s="17">
        <v>62</v>
      </c>
      <c r="C16" s="17">
        <v>87</v>
      </c>
      <c r="D16" s="17">
        <v>59</v>
      </c>
      <c r="E16" s="17">
        <v>110</v>
      </c>
      <c r="F16" s="17">
        <v>55</v>
      </c>
      <c r="G16" s="17">
        <f t="shared" si="0"/>
        <v>373</v>
      </c>
      <c r="H16" s="6">
        <f t="shared" si="1"/>
        <v>0.88837020982685122</v>
      </c>
    </row>
    <row r="17" spans="1:8" x14ac:dyDescent="0.25">
      <c r="A17" s="20" t="s">
        <v>14</v>
      </c>
      <c r="B17" s="17">
        <v>58</v>
      </c>
      <c r="C17" s="17">
        <v>55</v>
      </c>
      <c r="D17" s="17">
        <v>47</v>
      </c>
      <c r="E17" s="17">
        <v>46</v>
      </c>
      <c r="F17" s="17">
        <v>53</v>
      </c>
      <c r="G17" s="17">
        <f t="shared" si="0"/>
        <v>259</v>
      </c>
      <c r="H17" s="6">
        <f t="shared" si="1"/>
        <v>0.61685759878057489</v>
      </c>
    </row>
    <row r="18" spans="1:8" x14ac:dyDescent="0.25">
      <c r="A18" s="20" t="s">
        <v>15</v>
      </c>
      <c r="B18" s="17">
        <v>48</v>
      </c>
      <c r="C18" s="17">
        <v>36</v>
      </c>
      <c r="D18" s="17">
        <v>49</v>
      </c>
      <c r="E18" s="17">
        <v>64</v>
      </c>
      <c r="F18" s="17">
        <v>39</v>
      </c>
      <c r="G18" s="17">
        <f t="shared" si="0"/>
        <v>236</v>
      </c>
      <c r="H18" s="6">
        <f t="shared" si="1"/>
        <v>0.56207873865720337</v>
      </c>
    </row>
    <row r="19" spans="1:8" x14ac:dyDescent="0.25">
      <c r="A19" s="20" t="s">
        <v>16</v>
      </c>
      <c r="B19" s="17">
        <v>39</v>
      </c>
      <c r="C19" s="17">
        <v>63</v>
      </c>
      <c r="D19" s="17">
        <v>54</v>
      </c>
      <c r="E19" s="17">
        <v>41</v>
      </c>
      <c r="F19" s="17">
        <v>28</v>
      </c>
      <c r="G19" s="17">
        <f t="shared" si="0"/>
        <v>225</v>
      </c>
      <c r="H19" s="6">
        <f t="shared" si="1"/>
        <v>0.5358801533808083</v>
      </c>
    </row>
    <row r="20" spans="1:8" x14ac:dyDescent="0.25">
      <c r="A20" s="20" t="s">
        <v>17</v>
      </c>
      <c r="B20" s="17">
        <v>23</v>
      </c>
      <c r="C20" s="17">
        <v>35</v>
      </c>
      <c r="D20" s="17">
        <v>30</v>
      </c>
      <c r="E20" s="17">
        <v>28</v>
      </c>
      <c r="F20" s="17">
        <v>5</v>
      </c>
      <c r="G20" s="17">
        <f t="shared" si="0"/>
        <v>121</v>
      </c>
      <c r="H20" s="6">
        <f t="shared" si="1"/>
        <v>0.28818443804034583</v>
      </c>
    </row>
    <row r="21" spans="1:8" x14ac:dyDescent="0.25">
      <c r="A21" s="20" t="s">
        <v>18</v>
      </c>
      <c r="B21" s="17">
        <v>8</v>
      </c>
      <c r="C21" s="17">
        <v>9</v>
      </c>
      <c r="D21" s="17">
        <v>29</v>
      </c>
      <c r="E21" s="17">
        <v>26</v>
      </c>
      <c r="F21" s="17">
        <v>13</v>
      </c>
      <c r="G21" s="17">
        <f t="shared" si="0"/>
        <v>85</v>
      </c>
      <c r="H21" s="6">
        <f t="shared" si="1"/>
        <v>0.20244361349941647</v>
      </c>
    </row>
    <row r="22" spans="1:8" x14ac:dyDescent="0.25">
      <c r="A22" s="20" t="s">
        <v>19</v>
      </c>
      <c r="B22" s="17">
        <v>394</v>
      </c>
      <c r="C22" s="17">
        <v>381</v>
      </c>
      <c r="D22" s="17">
        <v>331</v>
      </c>
      <c r="E22" s="17">
        <v>364</v>
      </c>
      <c r="F22" s="17">
        <v>415</v>
      </c>
      <c r="G22" s="17">
        <f t="shared" si="0"/>
        <v>1885</v>
      </c>
      <c r="H22" s="6">
        <f t="shared" si="1"/>
        <v>4.4894848405458836</v>
      </c>
    </row>
    <row r="23" spans="1:8" x14ac:dyDescent="0.25">
      <c r="A23" s="22" t="s">
        <v>20</v>
      </c>
      <c r="B23" s="29">
        <f>SUM(B3:B22)</f>
        <v>8407</v>
      </c>
      <c r="C23" s="29">
        <f>SUM(C3:C22)</f>
        <v>9640</v>
      </c>
      <c r="D23" s="29">
        <f>SUM(D3:D22)</f>
        <v>9498</v>
      </c>
      <c r="E23" s="29">
        <f>SUM(E3:E22)</f>
        <v>8439</v>
      </c>
      <c r="F23" s="29">
        <f>SUM(F3:F22)</f>
        <v>6003</v>
      </c>
      <c r="G23" s="29">
        <f t="shared" si="0"/>
        <v>41987</v>
      </c>
      <c r="H23" s="13">
        <f t="shared" si="1"/>
        <v>100</v>
      </c>
    </row>
  </sheetData>
  <mergeCells count="1">
    <mergeCell ref="A1:H1"/>
  </mergeCells>
  <pageMargins left="0.7" right="0.7" top="0.75" bottom="0.75" header="0.3" footer="0.3"/>
  <ignoredErrors>
    <ignoredError sqref="B23:F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Grupo 1</vt:lpstr>
      <vt:lpstr>Grupo 2</vt:lpstr>
      <vt:lpstr>Grupo 3</vt:lpstr>
      <vt:lpstr>Grupo 4</vt:lpstr>
      <vt:lpstr>Grupo 5</vt:lpstr>
      <vt:lpstr>Grupo 6</vt:lpstr>
      <vt:lpstr>Grupo 7</vt:lpstr>
      <vt:lpstr>Grupo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Ríos</dc:creator>
  <cp:lastModifiedBy>usuario</cp:lastModifiedBy>
  <dcterms:created xsi:type="dcterms:W3CDTF">2021-05-23T07:31:28Z</dcterms:created>
  <dcterms:modified xsi:type="dcterms:W3CDTF">2021-06-14T04:31:51Z</dcterms:modified>
</cp:coreProperties>
</file>